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ADE10AE-6B38-4E4D-ABC6-8D7A48ABC5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7" r:id="rId1"/>
    <sheet name="Приложение 2" sheetId="9" r:id="rId2"/>
    <sheet name="Приложение 3 (без целевых)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7" l="1"/>
  <c r="C14" i="7"/>
  <c r="C10" i="7" s="1"/>
  <c r="C154" i="7" l="1"/>
  <c r="F154" i="7"/>
  <c r="E154" i="7"/>
  <c r="D154" i="7"/>
  <c r="E125" i="7" l="1"/>
  <c r="D29" i="8" l="1"/>
  <c r="C29" i="8"/>
  <c r="E105" i="7"/>
  <c r="C105" i="7"/>
  <c r="C28" i="9" s="1"/>
  <c r="C103" i="7"/>
  <c r="C110" i="7"/>
  <c r="C29" i="9" s="1"/>
  <c r="D105" i="7"/>
  <c r="D28" i="9" s="1"/>
  <c r="F105" i="7"/>
  <c r="D110" i="7"/>
  <c r="D29" i="9" s="1"/>
  <c r="E110" i="7"/>
  <c r="F110" i="7"/>
  <c r="C38" i="8" l="1"/>
  <c r="C42" i="8"/>
  <c r="D42" i="8"/>
  <c r="D38" i="8"/>
  <c r="C17" i="8"/>
  <c r="D17" i="8"/>
  <c r="F25" i="7"/>
  <c r="E25" i="7"/>
  <c r="C66" i="7" l="1"/>
  <c r="D66" i="7"/>
  <c r="E66" i="7"/>
  <c r="F66" i="7"/>
  <c r="C34" i="8"/>
  <c r="D85" i="7"/>
  <c r="C85" i="7"/>
  <c r="D34" i="8"/>
  <c r="D33" i="8"/>
  <c r="C33" i="8"/>
  <c r="D32" i="8"/>
  <c r="C32" i="8"/>
  <c r="D31" i="8"/>
  <c r="C31" i="8"/>
  <c r="D30" i="8"/>
  <c r="C30" i="8"/>
  <c r="D28" i="8"/>
  <c r="C28" i="8"/>
  <c r="D27" i="8"/>
  <c r="C27" i="8"/>
  <c r="D26" i="8"/>
  <c r="C26" i="8"/>
  <c r="D25" i="8"/>
  <c r="C25" i="8"/>
  <c r="D24" i="8"/>
  <c r="C24" i="8"/>
  <c r="D23" i="8"/>
  <c r="C23" i="8"/>
  <c r="D22" i="8"/>
  <c r="C22" i="8"/>
  <c r="D21" i="8"/>
  <c r="C21" i="8"/>
  <c r="D20" i="8"/>
  <c r="D19" i="8"/>
  <c r="C20" i="8"/>
  <c r="C19" i="8"/>
  <c r="D16" i="8"/>
  <c r="C16" i="8"/>
  <c r="D15" i="8"/>
  <c r="C15" i="8"/>
  <c r="D14" i="8"/>
  <c r="C14" i="8"/>
  <c r="D13" i="8"/>
  <c r="C13" i="8"/>
  <c r="D11" i="8"/>
  <c r="C11" i="8"/>
  <c r="D11" i="9"/>
  <c r="D18" i="8" l="1"/>
  <c r="C18" i="8"/>
  <c r="C14" i="9" l="1"/>
  <c r="F125" i="7"/>
  <c r="C114" i="7"/>
  <c r="D103" i="7"/>
  <c r="E103" i="7"/>
  <c r="F103" i="7"/>
  <c r="C45" i="7"/>
  <c r="C17" i="9" s="1"/>
  <c r="C55" i="7"/>
  <c r="D74" i="7"/>
  <c r="E74" i="7"/>
  <c r="F74" i="7"/>
  <c r="C74" i="7"/>
  <c r="C90" i="7"/>
  <c r="A5" i="9" l="1"/>
  <c r="A5" i="8" s="1"/>
  <c r="A4" i="9"/>
  <c r="A4" i="8"/>
  <c r="D55" i="8" l="1"/>
  <c r="C54" i="8"/>
  <c r="E45" i="7" l="1"/>
  <c r="E90" i="7" l="1"/>
  <c r="D55" i="7"/>
  <c r="F45" i="7" l="1"/>
  <c r="D90" i="7" l="1"/>
  <c r="E172" i="7"/>
  <c r="F172" i="7"/>
  <c r="F55" i="7"/>
  <c r="D56" i="8" l="1"/>
  <c r="C56" i="8"/>
  <c r="C55" i="8"/>
  <c r="D54" i="8"/>
  <c r="D53" i="8"/>
  <c r="C53" i="8"/>
  <c r="C52" i="8" s="1"/>
  <c r="D48" i="8"/>
  <c r="D47" i="8"/>
  <c r="C48" i="8"/>
  <c r="C47" i="8"/>
  <c r="D45" i="8"/>
  <c r="C45" i="8"/>
  <c r="D43" i="8"/>
  <c r="C43" i="8"/>
  <c r="D41" i="8"/>
  <c r="C41" i="8"/>
  <c r="C39" i="8"/>
  <c r="D15" i="9"/>
  <c r="C15" i="9"/>
  <c r="C11" i="9"/>
  <c r="C172" i="7"/>
  <c r="D172" i="7"/>
  <c r="F170" i="7"/>
  <c r="C37" i="8" l="1"/>
  <c r="D37" i="8"/>
  <c r="C46" i="8"/>
  <c r="C117" i="7" l="1"/>
  <c r="C12" i="8" l="1"/>
  <c r="C12" i="9"/>
  <c r="D39" i="9"/>
  <c r="C39" i="9"/>
  <c r="C120" i="7"/>
  <c r="C102" i="7" s="1"/>
  <c r="D38" i="9"/>
  <c r="C38" i="9"/>
  <c r="D37" i="9"/>
  <c r="C37" i="9"/>
  <c r="D35" i="9"/>
  <c r="C35" i="9"/>
  <c r="D34" i="9"/>
  <c r="C34" i="9"/>
  <c r="D32" i="9"/>
  <c r="C32" i="9"/>
  <c r="D31" i="9"/>
  <c r="C31" i="9"/>
  <c r="D23" i="9"/>
  <c r="C23" i="9"/>
  <c r="D21" i="9"/>
  <c r="C21" i="9"/>
  <c r="D14" i="9"/>
  <c r="D13" i="9"/>
  <c r="C13" i="9"/>
  <c r="B11" i="9"/>
  <c r="B12" i="9" s="1"/>
  <c r="B13" i="9" s="1"/>
  <c r="B14" i="9" s="1"/>
  <c r="B15" i="9" s="1"/>
  <c r="B16" i="9" s="1"/>
  <c r="A3" i="9"/>
  <c r="D51" i="8"/>
  <c r="C51" i="8"/>
  <c r="D50" i="8"/>
  <c r="C50" i="8"/>
  <c r="D39" i="8"/>
  <c r="B11" i="8"/>
  <c r="B12" i="8" s="1"/>
  <c r="B13" i="8" s="1"/>
  <c r="B14" i="8" s="1"/>
  <c r="B15" i="8" s="1"/>
  <c r="B16" i="8" s="1"/>
  <c r="B17" i="8" s="1"/>
  <c r="B18" i="8" s="1"/>
  <c r="A3" i="8"/>
  <c r="C10" i="8" l="1"/>
  <c r="C35" i="8" s="1"/>
  <c r="C27" i="9"/>
  <c r="C49" i="8"/>
  <c r="C36" i="8" s="1"/>
  <c r="C10" i="9"/>
  <c r="B19" i="8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D52" i="8"/>
  <c r="B17" i="9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D33" i="9"/>
  <c r="D30" i="9"/>
  <c r="C36" i="9"/>
  <c r="D49" i="8"/>
  <c r="D36" i="9"/>
  <c r="C33" i="9"/>
  <c r="D46" i="8"/>
  <c r="D27" i="9"/>
  <c r="C30" i="9"/>
  <c r="D36" i="8" l="1"/>
  <c r="B39" i="8"/>
  <c r="C57" i="8"/>
  <c r="C26" i="9"/>
  <c r="D26" i="9"/>
  <c r="B40" i="8" l="1"/>
  <c r="B41" i="8" s="1"/>
  <c r="E170" i="7"/>
  <c r="D170" i="7"/>
  <c r="C170" i="7"/>
  <c r="F141" i="7"/>
  <c r="F139" i="7" s="1"/>
  <c r="E141" i="7"/>
  <c r="E139" i="7" s="1"/>
  <c r="D141" i="7"/>
  <c r="D139" i="7" s="1"/>
  <c r="C141" i="7"/>
  <c r="C139" i="7" s="1"/>
  <c r="D120" i="7"/>
  <c r="D117" i="7"/>
  <c r="D114" i="7"/>
  <c r="F102" i="7"/>
  <c r="E102" i="7"/>
  <c r="F90" i="7"/>
  <c r="D24" i="9"/>
  <c r="D20" i="9"/>
  <c r="D19" i="9"/>
  <c r="C19" i="9"/>
  <c r="E55" i="7"/>
  <c r="D18" i="9"/>
  <c r="C18" i="9"/>
  <c r="D45" i="7"/>
  <c r="B11" i="7"/>
  <c r="B12" i="7" s="1"/>
  <c r="B13" i="7" s="1"/>
  <c r="B42" i="8" l="1"/>
  <c r="B43" i="8" s="1"/>
  <c r="B44" i="8" s="1"/>
  <c r="B45" i="8" s="1"/>
  <c r="D12" i="8"/>
  <c r="D10" i="8" s="1"/>
  <c r="D12" i="9"/>
  <c r="D10" i="9" s="1"/>
  <c r="D10" i="7"/>
  <c r="D102" i="7"/>
  <c r="C20" i="9"/>
  <c r="C44" i="7"/>
  <c r="C125" i="7" s="1"/>
  <c r="E44" i="7"/>
  <c r="D17" i="9"/>
  <c r="D44" i="7"/>
  <c r="D39" i="7" s="1"/>
  <c r="C24" i="9"/>
  <c r="B14" i="7"/>
  <c r="B15" i="7" s="1"/>
  <c r="B16" i="7" s="1"/>
  <c r="B17" i="7" s="1"/>
  <c r="B18" i="7" s="1"/>
  <c r="B19" i="7" s="1"/>
  <c r="F44" i="7"/>
  <c r="C22" i="9"/>
  <c r="D22" i="9"/>
  <c r="B46" i="8" l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D125" i="7"/>
  <c r="D101" i="7"/>
  <c r="D126" i="7" s="1"/>
  <c r="E39" i="7"/>
  <c r="E101" i="7" s="1"/>
  <c r="E126" i="7" s="1"/>
  <c r="F39" i="7"/>
  <c r="F101" i="7" s="1"/>
  <c r="F126" i="7" s="1"/>
  <c r="C39" i="7"/>
  <c r="B20" i="7"/>
  <c r="B21" i="7" s="1"/>
  <c r="B22" i="7" s="1"/>
  <c r="B23" i="7" s="1"/>
  <c r="B24" i="7" s="1"/>
  <c r="B25" i="7" s="1"/>
  <c r="D16" i="9"/>
  <c r="D25" i="9" s="1"/>
  <c r="D35" i="8"/>
  <c r="D57" i="8" s="1"/>
  <c r="C16" i="9"/>
  <c r="C25" i="9" s="1"/>
  <c r="C101" i="7" l="1"/>
  <c r="C126" i="7" s="1"/>
  <c r="B26" i="7" l="1"/>
  <c r="B27" i="7" s="1"/>
  <c r="B28" i="7" s="1"/>
  <c r="B29" i="7" s="1"/>
  <c r="B30" i="7" s="1"/>
  <c r="B31" i="7" s="1"/>
  <c r="B32" i="7" s="1"/>
  <c r="B33" i="7" s="1"/>
  <c r="B34" i="7" s="1"/>
  <c r="B35" i="7" l="1"/>
  <c r="B36" i="7" l="1"/>
  <c r="B37" i="7" s="1"/>
  <c r="B38" i="7" s="1"/>
  <c r="B39" i="7" s="1"/>
  <c r="B40" i="7" l="1"/>
  <c r="B41" i="7" s="1"/>
  <c r="B42" i="7" s="1"/>
  <c r="B43" i="7" l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B110" i="7" l="1"/>
  <c r="B111" i="7" s="1"/>
  <c r="B112" i="7" s="1"/>
  <c r="B113" i="7" s="1"/>
  <c r="B114" i="7" s="1"/>
  <c r="B115" i="7" s="1"/>
  <c r="B116" i="7" s="1"/>
  <c r="B117" i="7" s="1"/>
  <c r="B118" i="7" s="1"/>
  <c r="B119" i="7" s="1"/>
  <c r="B120" i="7" s="1"/>
  <c r="B121" i="7" s="1"/>
  <c r="B122" i="7" s="1"/>
  <c r="B123" i="7" s="1"/>
  <c r="B124" i="7" s="1"/>
</calcChain>
</file>

<file path=xl/sharedStrings.xml><?xml version="1.0" encoding="utf-8"?>
<sst xmlns="http://schemas.openxmlformats.org/spreadsheetml/2006/main" count="445" uniqueCount="211">
  <si>
    <t>№ стр.</t>
  </si>
  <si>
    <t>Консолидированный бюджет МО</t>
  </si>
  <si>
    <t xml:space="preserve">Уточненный план МО </t>
  </si>
  <si>
    <t>Исполнено</t>
  </si>
  <si>
    <t>х</t>
  </si>
  <si>
    <t>- в том числе, предоставляемые в виде субсидий муниципальным учреждениям</t>
  </si>
  <si>
    <t>полученные кредиты</t>
  </si>
  <si>
    <t>погашенные кредиты</t>
  </si>
  <si>
    <t>возврат кредитов</t>
  </si>
  <si>
    <t>предоставление кредитов</t>
  </si>
  <si>
    <t>2. Иные закупки товаров, работ, услуг для обеспечения государственных (муниципальных) нужд (ВР 240)</t>
  </si>
  <si>
    <t>3. Социальное обеспечение и иные выплаты населению (ВР 300)</t>
  </si>
  <si>
    <t>4. Капитальные вложения в объекты государственной (муниципальной собственности (ВР 400)</t>
  </si>
  <si>
    <t>8. Иные бюджетные ассигнования (ВР 800)</t>
  </si>
  <si>
    <t>остатки на начало года</t>
  </si>
  <si>
    <t>остатки на конец года</t>
  </si>
  <si>
    <t xml:space="preserve">ПЛАН И ИСПОЛНЕНИЕ ДОХОДОВ И РАСХОДОВ КОНСОЛИДИРОВАННОГО БЮДЖЕТА </t>
  </si>
  <si>
    <t>Показатель</t>
  </si>
  <si>
    <t>А</t>
  </si>
  <si>
    <t>Б</t>
  </si>
  <si>
    <t xml:space="preserve">Приложение 1 </t>
  </si>
  <si>
    <t>- ФФП районов и городских (муниципальных) округов, ФФП поселений, 
субвенция муниципальным районам для предоставления дотаций поселениям</t>
  </si>
  <si>
    <t>1. Налоговые и неналоговые доходы</t>
  </si>
  <si>
    <t>1</t>
  </si>
  <si>
    <t>2</t>
  </si>
  <si>
    <t>3</t>
  </si>
  <si>
    <t>4</t>
  </si>
  <si>
    <t>2. Субсидии на иные цели</t>
  </si>
  <si>
    <t>1. Субсидии на выполнение государственного (муниципального) задания</t>
  </si>
  <si>
    <t>3. Бюджетные инвестиции</t>
  </si>
  <si>
    <t>4. Доходы от выбытий иных финансовых активов (возврат субсидий и бюджетных инвестиций) (со знаком минус)</t>
  </si>
  <si>
    <t>5. Доходы от оказания платных услуг (работ)</t>
  </si>
  <si>
    <t>I. Расходы за счет целевых средств</t>
  </si>
  <si>
    <t>1. Фонд оплаты труда, взносы по обязательному страхованию на выплаты по оплате труда (ВР 110, 120)</t>
  </si>
  <si>
    <t>заработная плата, начисления на оплату труда (211, 213)</t>
  </si>
  <si>
    <t>прочие выплаты (212, 214)</t>
  </si>
  <si>
    <t>транспортные услуги (222)</t>
  </si>
  <si>
    <t>услуги по содержанию имущества (225)</t>
  </si>
  <si>
    <t xml:space="preserve">прочие услуги (226) </t>
  </si>
  <si>
    <t>услуги связи (221)</t>
  </si>
  <si>
    <t>социальное обеспечение (260)</t>
  </si>
  <si>
    <t>прочие расходы (290)</t>
  </si>
  <si>
    <t>увеличение стоимости материальных запасов (340)</t>
  </si>
  <si>
    <t>2. Иные закупки товаров, работ и услуг для обеспечения государственных (муниципальных) нужд (ВР 240)</t>
  </si>
  <si>
    <t>прочие выплаты (214)</t>
  </si>
  <si>
    <t>коммунальные услуги (223)</t>
  </si>
  <si>
    <t>арендная плата за пользование имуществом (224)</t>
  </si>
  <si>
    <t>прочие услуги (226)</t>
  </si>
  <si>
    <t>арендная плата за пользование имуществом  (224)</t>
  </si>
  <si>
    <t>увеличение стоимости основных средств (310)</t>
  </si>
  <si>
    <t>поступление финансовых активов (500)</t>
  </si>
  <si>
    <t xml:space="preserve">прочие выплаты (212) </t>
  </si>
  <si>
    <t>Всего</t>
  </si>
  <si>
    <t>в том числе за счет целевых средств</t>
  </si>
  <si>
    <t>в том числе за счет собственных средств, в т.ч.:</t>
  </si>
  <si>
    <t>прочие выплаты (212)</t>
  </si>
  <si>
    <t>увеличение стоимости основных средств и непроизведенных активов (310, 330)</t>
  </si>
  <si>
    <t>4. Капитальные вложения в объекты государственной (муниципальной) собственности (ВР 400)</t>
  </si>
  <si>
    <r>
      <t xml:space="preserve">5. Межбюджетные трансферты (отрицательные трансферты) (ВР 500)
</t>
    </r>
    <r>
      <rPr>
        <i/>
        <sz val="11"/>
        <rFont val="Times New Roman Cyr"/>
        <charset val="204"/>
      </rPr>
      <t>Отрицательные трансферты (251)</t>
    </r>
  </si>
  <si>
    <t xml:space="preserve">6. Предоставление субсидий бюджетным, автономным учреждениям и иным некоммерческим организациям (ВР 600) </t>
  </si>
  <si>
    <r>
      <t>7. Обслуживание государственного (муниципального) долга (ВР 700)</t>
    </r>
    <r>
      <rPr>
        <sz val="11"/>
        <rFont val="Times New Roman Cyr"/>
        <charset val="204"/>
      </rPr>
      <t xml:space="preserve"> </t>
    </r>
    <r>
      <rPr>
        <i/>
        <sz val="11"/>
        <rFont val="Times New Roman Cyr"/>
        <charset val="204"/>
      </rPr>
      <t>(230, 294)</t>
    </r>
  </si>
  <si>
    <t>прочие работы, услуги (226)</t>
  </si>
  <si>
    <t>перечисления другим бюджетам бюджетной системы РФ (250)</t>
  </si>
  <si>
    <t>увеличение стоимости акций и иных финансовых инструментов (530)</t>
  </si>
  <si>
    <t>обслуживание долговых обязательств учреждений (230)</t>
  </si>
  <si>
    <t>СПРАВОЧНО: расходы по разделу/подразделу 04 09 "Дорожное хозяйство (дорожные фонды)" (заполняется ежеквартально)</t>
  </si>
  <si>
    <t>СПРАВОЧНО: расходы по разделу/подразделу 05 03 "Благоустройство" (заполняется ежеквартально)</t>
  </si>
  <si>
    <t>прочие услуги, иные выплаты, арендная плата (226, 228, 229)</t>
  </si>
  <si>
    <t>увеличение стоимости основных средств и нематериальных активов (310, 320)</t>
  </si>
  <si>
    <t xml:space="preserve">1. Фонд оплаты труда, взносы по обязательному страхованию на выплаты по оплате труда (ВР 111, 119, 121, 122, 129) </t>
  </si>
  <si>
    <t>6. Предоставление субсидий бюджетным, автономным учреждениям и иным некоммерческим организациям (ВР 600)</t>
  </si>
  <si>
    <r>
      <t xml:space="preserve">7. Обслуживание муниципального долга (ВР 700) </t>
    </r>
    <r>
      <rPr>
        <u/>
        <sz val="11"/>
        <rFont val="Times New Roman Cyr"/>
        <charset val="204"/>
      </rPr>
      <t>КОСГУ 230</t>
    </r>
  </si>
  <si>
    <t>свободные остатки на начало года</t>
  </si>
  <si>
    <t>свободные остатки на конец года</t>
  </si>
  <si>
    <t>Заработная плата, начисления на оплату труда (211, 213)</t>
  </si>
  <si>
    <t xml:space="preserve">Прочие выплаты (212) </t>
  </si>
  <si>
    <t>Услуги связи (221)</t>
  </si>
  <si>
    <t>Транспортные услуги (222)</t>
  </si>
  <si>
    <t>Коммунальные услуги (223)</t>
  </si>
  <si>
    <t xml:space="preserve">   Арендная плата за пользование имуществом (224)</t>
  </si>
  <si>
    <t>Услуги по содержанию имущества (225)</t>
  </si>
  <si>
    <t>Отрицательные трансферты (251)</t>
  </si>
  <si>
    <t>Социальное обеспечение (260)</t>
  </si>
  <si>
    <t xml:space="preserve">   Прочие расходы (290)</t>
  </si>
  <si>
    <t>Увеличение стоимости основных средств (310)</t>
  </si>
  <si>
    <t>Увеличение стоимости материальных запасов (340)</t>
  </si>
  <si>
    <t>Поступление финансовых активов (500)</t>
  </si>
  <si>
    <t>в т.ч. остатки АУ, БУ</t>
  </si>
  <si>
    <t xml:space="preserve">Уточненный план
МО </t>
  </si>
  <si>
    <t>Приложение 2</t>
  </si>
  <si>
    <t>Приложение 3</t>
  </si>
  <si>
    <t xml:space="preserve">2. Финансовая помощь </t>
  </si>
  <si>
    <t>2. Финансовая помощь</t>
  </si>
  <si>
    <t>Уточненный план МО</t>
  </si>
  <si>
    <t>Обслуживание долговых обязательств (231, 294)</t>
  </si>
  <si>
    <t>Безвозмездные перечисления организациям (240, 280)</t>
  </si>
  <si>
    <t>Прочие услуги (226, 228, 229)</t>
  </si>
  <si>
    <t>План ФХД БУ, АУ</t>
  </si>
  <si>
    <r>
      <t xml:space="preserve">Безвозмездные перечисления организациям </t>
    </r>
    <r>
      <rPr>
        <i/>
        <sz val="10"/>
        <rFont val="Times New Roman Cyr"/>
        <charset val="204"/>
      </rPr>
      <t>(240)</t>
    </r>
  </si>
  <si>
    <t>безвозмездные перечисления организациям (240, 280)</t>
  </si>
  <si>
    <r>
      <rPr>
        <u/>
        <sz val="10"/>
        <rFont val="Times New Roman Cyr"/>
        <charset val="204"/>
      </rPr>
      <t>Примечание в случае наличия отклонений:</t>
    </r>
    <r>
      <rPr>
        <sz val="10"/>
        <rFont val="Times New Roman Cyr"/>
        <family val="1"/>
        <charset val="204"/>
      </rPr>
      <t xml:space="preserve"> </t>
    </r>
  </si>
  <si>
    <r>
      <t xml:space="preserve">2. Финансовая помощь (стр.6+стр.7+стр.8) </t>
    </r>
    <r>
      <rPr>
        <sz val="11"/>
        <rFont val="Times New Roman Cyr"/>
        <charset val="204"/>
      </rPr>
      <t>(КБК 2 02)</t>
    </r>
  </si>
  <si>
    <r>
      <t xml:space="preserve">1. Налоговые и неналоговые доходы </t>
    </r>
    <r>
      <rPr>
        <sz val="11"/>
        <rFont val="Times New Roman Cyr"/>
        <charset val="204"/>
      </rPr>
      <t>(КБК 1 00)</t>
    </r>
  </si>
  <si>
    <r>
      <rPr>
        <b/>
        <sz val="11"/>
        <rFont val="Times New Roman Cyr"/>
        <charset val="204"/>
      </rPr>
      <t>4. Прочие безвозмездные поступления</t>
    </r>
    <r>
      <rPr>
        <sz val="11"/>
        <rFont val="Times New Roman Cyr"/>
        <charset val="204"/>
      </rPr>
      <t xml:space="preserve"> (КБК 2 03, 2 04, 2 07)</t>
    </r>
  </si>
  <si>
    <r>
      <rPr>
        <b/>
        <sz val="11"/>
        <rFont val="Times New Roman Cyr"/>
        <charset val="204"/>
      </rPr>
      <t xml:space="preserve">3. Прочие безвозмездные поступления </t>
    </r>
    <r>
      <rPr>
        <sz val="11"/>
        <rFont val="Times New Roman Cyr"/>
        <charset val="204"/>
      </rPr>
      <t xml:space="preserve">(КБК 2 03, 2 04, 2 07) </t>
    </r>
    <r>
      <rPr>
        <i/>
        <sz val="11"/>
        <rFont val="Times New Roman Cyr"/>
        <charset val="204"/>
      </rPr>
      <t>(не имеющие целевого назначения)</t>
    </r>
  </si>
  <si>
    <r>
      <t>5. Межбюджетные трансферты (отрицательные трансферты) (ВР 500)</t>
    </r>
    <r>
      <rPr>
        <sz val="11"/>
        <rFont val="Times New Roman Cyr"/>
        <charset val="204"/>
      </rPr>
      <t xml:space="preserve"> </t>
    </r>
    <r>
      <rPr>
        <i/>
        <sz val="11"/>
        <rFont val="Times New Roman Cyr"/>
        <charset val="204"/>
      </rPr>
      <t>Отрицательные трансферты (251)</t>
    </r>
  </si>
  <si>
    <r>
      <rPr>
        <b/>
        <sz val="11"/>
        <rFont val="Times New Roman Cyr"/>
        <charset val="204"/>
      </rPr>
      <t>5. Перечисления для осуществления возврата (зачета) излишне уплаченных или излишне взысканных сумм налогов</t>
    </r>
    <r>
      <rPr>
        <sz val="11"/>
        <rFont val="Times New Roman Cyr"/>
        <charset val="204"/>
      </rPr>
      <t xml:space="preserve">, сборов и иных платежей, а также процентов (КБК 2 08) (со знаком минус) </t>
    </r>
  </si>
  <si>
    <r>
      <rPr>
        <b/>
        <sz val="11"/>
        <rFont val="Times New Roman Cyr"/>
        <charset val="204"/>
      </rPr>
      <t>6. Доходы бюджетов от возврата остатков</t>
    </r>
    <r>
      <rPr>
        <sz val="11"/>
        <rFont val="Times New Roman Cyr"/>
        <charset val="204"/>
      </rPr>
      <t xml:space="preserve"> субсидий, субвенций и иных МБТ, имеющих целевое назначение, прошлых лет (КБК 2 18)</t>
    </r>
  </si>
  <si>
    <t>- в том числе за счет целевых средств</t>
  </si>
  <si>
    <t>5. Прочие источники</t>
  </si>
  <si>
    <t xml:space="preserve"> в т.ч. облигационный заем</t>
  </si>
  <si>
    <r>
      <rPr>
        <b/>
        <sz val="11"/>
        <rFont val="Times New Roman Cyr"/>
        <charset val="204"/>
      </rPr>
      <t>7. Возврат остатков субсидий, субвенций и иных МБТ</t>
    </r>
    <r>
      <rPr>
        <sz val="11"/>
        <rFont val="Times New Roman Cyr"/>
        <charset val="204"/>
      </rPr>
      <t>, имеющих целевое назначение, прошлых лет (КБК 2 19) (со знаком минус)</t>
    </r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</si>
  <si>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</si>
  <si>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</si>
  <si>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</si>
  <si>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</si>
  <si>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</si>
  <si>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</si>
  <si>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</si>
  <si>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</si>
  <si>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</si>
  <si>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</si>
  <si>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</si>
  <si>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1=2+3</t>
  </si>
  <si>
    <t>справочно, остатки за счет:</t>
  </si>
  <si>
    <r>
      <rPr>
        <sz val="10"/>
        <rFont val="Times New Roman Cyr"/>
        <charset val="204"/>
      </rPr>
      <t xml:space="preserve">1. </t>
    </r>
    <r>
      <rPr>
        <b/>
        <sz val="10"/>
        <rFont val="Times New Roman Cyr"/>
        <charset val="204"/>
      </rPr>
      <t xml:space="preserve">Налоговые и неналоговые доходы </t>
    </r>
  </si>
  <si>
    <r>
      <rPr>
        <b/>
        <sz val="10"/>
        <rFont val="Times New Roman Cyr"/>
        <charset val="204"/>
      </rPr>
      <t>3. Прочие безвозмездные поступления</t>
    </r>
    <r>
      <rPr>
        <sz val="10"/>
        <rFont val="Times New Roman Cyr"/>
        <charset val="204"/>
      </rPr>
      <t xml:space="preserve"> (КБК 2 03, 2 04, 2 07) </t>
    </r>
    <r>
      <rPr>
        <i/>
        <sz val="10"/>
        <rFont val="Times New Roman Cyr"/>
        <charset val="204"/>
      </rPr>
      <t>(не имеющие целевого использования)</t>
    </r>
  </si>
  <si>
    <r>
      <rPr>
        <b/>
        <sz val="11"/>
        <rFont val="Times New Roman Cyr"/>
        <charset val="204"/>
      </rPr>
      <t xml:space="preserve">5. Доходы бюджетов от возврата остатков </t>
    </r>
    <r>
      <rPr>
        <sz val="11"/>
        <rFont val="Times New Roman Cyr"/>
        <charset val="204"/>
      </rPr>
      <t>(дебиторской задолженности), не имеющих целевого назначения, прошлых лет (КБК 2 18)</t>
    </r>
  </si>
  <si>
    <r>
      <rPr>
        <b/>
        <sz val="10"/>
        <rFont val="Times New Roman Cyr"/>
        <charset val="204"/>
      </rPr>
      <t xml:space="preserve">5. Доходы бюджетов от возврата остатков </t>
    </r>
    <r>
      <rPr>
        <sz val="10"/>
        <rFont val="Times New Roman Cyr"/>
        <charset val="204"/>
      </rPr>
      <t>(дебиторской задолженности), не имеющих целевого назначения, прошлых лет (КБК 2 18)</t>
    </r>
  </si>
  <si>
    <t>5.  Прочие источники</t>
  </si>
  <si>
    <t>- в том числе не имеющие целевого назначения</t>
  </si>
  <si>
    <t>- в том числе не имеющие целевого назначения (дебиторская задолженность)</t>
  </si>
  <si>
    <r>
      <t xml:space="preserve">безвозмездные перечисления некоммерческим организациям и физическим лицам </t>
    </r>
    <r>
      <rPr>
        <b/>
        <i/>
        <sz val="11"/>
        <rFont val="Times New Roman Cyr"/>
        <charset val="204"/>
      </rPr>
      <t xml:space="preserve">ВР 630 </t>
    </r>
    <r>
      <rPr>
        <i/>
        <sz val="11"/>
        <rFont val="Times New Roman Cyr"/>
        <charset val="204"/>
      </rPr>
      <t>(240, 280, 290)</t>
    </r>
  </si>
  <si>
    <r>
      <t xml:space="preserve">ДОХОДЫ местного бюджета - всего, в том числе </t>
    </r>
    <r>
      <rPr>
        <sz val="11"/>
        <rFont val="Times New Roman Cyr"/>
        <family val="1"/>
        <charset val="204"/>
      </rPr>
      <t>(стр.2+стр.5+стр.9+стр.10+стр.12+стр.13+стр.15)</t>
    </r>
  </si>
  <si>
    <r>
      <rPr>
        <b/>
        <sz val="11"/>
        <rFont val="Times New Roman Cyr"/>
        <charset val="204"/>
      </rPr>
      <t>4. Перечисления для осуществления возврата (зачета) излишне</t>
    </r>
    <r>
      <rPr>
        <sz val="11"/>
        <rFont val="Times New Roman Cyr"/>
        <charset val="204"/>
      </rPr>
      <t xml:space="preserve"> </t>
    </r>
    <r>
      <rPr>
        <b/>
        <sz val="11"/>
        <rFont val="Times New Roman Cyr"/>
        <charset val="204"/>
      </rPr>
      <t>уплаченных</t>
    </r>
    <r>
      <rPr>
        <sz val="11"/>
        <rFont val="Times New Roman Cyr"/>
        <charset val="204"/>
      </rPr>
      <t xml:space="preserve"> </t>
    </r>
    <r>
      <rPr>
        <b/>
        <sz val="11"/>
        <rFont val="Times New Roman Cyr"/>
        <charset val="204"/>
      </rPr>
      <t>или излишне взысканных сумм</t>
    </r>
    <r>
      <rPr>
        <sz val="11"/>
        <rFont val="Times New Roman Cyr"/>
        <charset val="204"/>
      </rPr>
      <t xml:space="preserve"> налогов, сборов и иных платежей, а также процентов (КБК 2 08) (со знаком минус) </t>
    </r>
  </si>
  <si>
    <r>
      <t xml:space="preserve">4. </t>
    </r>
    <r>
      <rPr>
        <b/>
        <sz val="10"/>
        <rFont val="Times New Roman Cyr"/>
        <charset val="204"/>
      </rPr>
      <t>Перечисления для осуществления возврата (зачета) излишне уплаченных или излишне взысканных</t>
    </r>
    <r>
      <rPr>
        <sz val="10"/>
        <rFont val="Times New Roman Cyr"/>
        <charset val="204"/>
      </rPr>
      <t xml:space="preserve"> </t>
    </r>
    <r>
      <rPr>
        <b/>
        <sz val="10"/>
        <rFont val="Times New Roman Cyr"/>
        <charset val="204"/>
      </rPr>
      <t xml:space="preserve">сумм </t>
    </r>
    <r>
      <rPr>
        <sz val="10"/>
        <rFont val="Times New Roman Cyr"/>
        <charset val="204"/>
      </rPr>
      <t xml:space="preserve">налогов, сборов и иных платежей, а также процентов (КБК 2 08) (со знаком минус) </t>
    </r>
  </si>
  <si>
    <t>- дотация на частичную компенсацию расходов на оплату труда</t>
  </si>
  <si>
    <t xml:space="preserve">                                                    (подпись)                                                               (расшифровка подписи)</t>
  </si>
  <si>
    <t>- дотация на сбалансированность, субсидия на выравнивание обеспеченности муниципальных образований края по реализации ими их отдельных расходных обязательств, дотация ЗАТО</t>
  </si>
  <si>
    <r>
      <rPr>
        <b/>
        <sz val="11"/>
        <rFont val="Times New Roman Cyr"/>
        <charset val="204"/>
      </rPr>
      <t>3. Субсидии, субвенции и иные МБТ, имеющие целевое назначение</t>
    </r>
    <r>
      <rPr>
        <sz val="11"/>
        <rFont val="Times New Roman Cyr"/>
        <charset val="204"/>
      </rPr>
      <t>,</t>
    </r>
    <r>
      <rPr>
        <b/>
        <sz val="11"/>
        <rFont val="Times New Roman Cyr"/>
        <charset val="204"/>
      </rPr>
      <t xml:space="preserve"> дотация на частичную компенсацию расходов на повышение оплаты труда</t>
    </r>
    <r>
      <rPr>
        <sz val="11"/>
        <rFont val="Times New Roman Cyr"/>
        <charset val="204"/>
      </rPr>
      <t xml:space="preserve"> (КБК 2 02)
(за исключением средств, указанных в п. 2 Финансовая помощь)</t>
    </r>
  </si>
  <si>
    <t>- в том числе доходы от возврата остатков целевых средств, предоставленных муниципальным учреждениям, прочим организациями</t>
  </si>
  <si>
    <r>
      <t xml:space="preserve">безвозмездные перечисления бюджетным и автономным учреждениям </t>
    </r>
    <r>
      <rPr>
        <b/>
        <i/>
        <sz val="11"/>
        <rFont val="Times New Roman Cyr"/>
        <charset val="204"/>
      </rPr>
      <t xml:space="preserve">ВР 610, 620 </t>
    </r>
    <r>
      <rPr>
        <i/>
        <sz val="11"/>
        <rFont val="Times New Roman Cyr"/>
        <charset val="204"/>
      </rPr>
      <t xml:space="preserve">(240, 280, 290) </t>
    </r>
  </si>
  <si>
    <t>из них привлечение (возмещение) средств со счетов бюджетных и автономных учреждений</t>
  </si>
  <si>
    <r>
      <t xml:space="preserve">в том числе субсидии бюджетным и автономным учреждениям на осуществление капитальных вложений </t>
    </r>
    <r>
      <rPr>
        <b/>
        <sz val="11"/>
        <rFont val="Times New Roman Cyr"/>
        <charset val="204"/>
      </rPr>
      <t>ВР 460</t>
    </r>
    <r>
      <rPr>
        <b/>
        <i/>
        <sz val="11"/>
        <rFont val="Times New Roman Cyr"/>
        <charset val="204"/>
      </rPr>
      <t xml:space="preserve"> </t>
    </r>
    <r>
      <rPr>
        <i/>
        <sz val="11"/>
        <rFont val="Times New Roman Cyr"/>
        <charset val="204"/>
      </rPr>
      <t>(530)</t>
    </r>
  </si>
  <si>
    <r>
      <t>Примечание в случае наличия отклонений при проверках</t>
    </r>
    <r>
      <rPr>
        <sz val="10"/>
        <rFont val="Times New Roman Cyr"/>
        <charset val="204"/>
      </rPr>
      <t xml:space="preserve">: </t>
    </r>
  </si>
  <si>
    <t>7. Доходы от возврата остатков средств (дебиторской задолженности), имеющих целевое назначение, прошлых лет</t>
  </si>
  <si>
    <t>- в том числе инициативные платежи (на проекты поддержки местных инициатив, формирования комфортной городской среды и т.д.)  (КБК 1 17)</t>
  </si>
  <si>
    <t>в том числе за счет собственных средств</t>
  </si>
  <si>
    <r>
      <t xml:space="preserve">ПРОФИЦИТ (со знаком "+")   ДЕФИЦИТ (со знаком "-")    </t>
    </r>
    <r>
      <rPr>
        <sz val="10"/>
        <rFont val="Times New Roman Cyr"/>
        <charset val="204"/>
      </rPr>
      <t xml:space="preserve">(стр.1-стр.7)                                </t>
    </r>
  </si>
  <si>
    <r>
      <t>Источники финансирования дефицита</t>
    </r>
    <r>
      <rPr>
        <sz val="10"/>
        <rFont val="Times New Roman Cyr"/>
        <charset val="204"/>
      </rPr>
      <t xml:space="preserve"> (стр.18+стр.21+стр.24+стр.27+стр.30)</t>
    </r>
  </si>
  <si>
    <t xml:space="preserve">Проверка дефицит (профицит)/источники финансирования </t>
  </si>
  <si>
    <t xml:space="preserve">2. Проверка дефицит (профицит)/источники финансирования </t>
  </si>
  <si>
    <r>
      <t xml:space="preserve">6. Доходы от выбытий иных финансовых активов (возврат субсидий и бюджетных инвестиций) </t>
    </r>
    <r>
      <rPr>
        <sz val="10"/>
        <rFont val="Times New Roman Cyr"/>
        <charset val="204"/>
      </rPr>
      <t>(со знаком минус) за счет собственных средств АУ, БУ</t>
    </r>
  </si>
  <si>
    <t>6. Доходы от возврата обеспечения исполнения контрактов</t>
  </si>
  <si>
    <r>
      <rPr>
        <b/>
        <sz val="11"/>
        <rFont val="Times New Roman Cyr"/>
        <charset val="204"/>
      </rPr>
      <t>7. Доходы от возврата обеспечения исполнения контрактов</t>
    </r>
    <r>
      <rPr>
        <sz val="11"/>
        <rFont val="Times New Roman Cyr"/>
        <charset val="204"/>
      </rPr>
      <t>, не имеющих целевого назначения</t>
    </r>
  </si>
  <si>
    <r>
      <t xml:space="preserve">ДОХОДЫ - всего, в том числе </t>
    </r>
    <r>
      <rPr>
        <sz val="10"/>
        <rFont val="Times New Roman Cyr"/>
        <charset val="204"/>
      </rPr>
      <t>(стр.2+стр.3+стр.4+стр.5+стр.6+стр.7+стр.8)</t>
    </r>
  </si>
  <si>
    <r>
      <t>РАСХОДЫ - всего, в том числе</t>
    </r>
    <r>
      <rPr>
        <sz val="10"/>
        <rFont val="Times New Roman Cyr"/>
        <charset val="204"/>
      </rPr>
      <t xml:space="preserve"> (стр.10+стр.11+…+стр.25)</t>
    </r>
  </si>
  <si>
    <r>
      <t xml:space="preserve">ПРОФИЦИТ (со знаком "+")   ДЕФИЦИТ (со знаком "-")    </t>
    </r>
    <r>
      <rPr>
        <sz val="10"/>
        <rFont val="Times New Roman Cyr"/>
        <charset val="204"/>
      </rPr>
      <t xml:space="preserve">(стр.1-стр.9)                             </t>
    </r>
  </si>
  <si>
    <r>
      <t xml:space="preserve">РАСХОДЫ - всего, в том числе </t>
    </r>
    <r>
      <rPr>
        <sz val="11"/>
        <rFont val="Times New Roman Cyr"/>
        <charset val="204"/>
      </rPr>
      <t>(стр.32+стр.35):</t>
    </r>
  </si>
  <si>
    <r>
      <t xml:space="preserve">ДОХОДЫ муниципальных учреждений (бюджетных и автономных) </t>
    </r>
    <r>
      <rPr>
        <sz val="11"/>
        <rFont val="Times New Roman Cyr"/>
        <charset val="204"/>
      </rPr>
      <t>(стр.18+стр.20+стр.22+стр.24+стр.26+стр.27+стр.29)</t>
    </r>
  </si>
  <si>
    <r>
      <t>II.</t>
    </r>
    <r>
      <rPr>
        <sz val="10"/>
        <rFont val="Times New Roman Cyr"/>
        <family val="1"/>
        <charset val="204"/>
      </rPr>
      <t xml:space="preserve"> </t>
    </r>
    <r>
      <rPr>
        <b/>
        <sz val="10"/>
        <rFont val="Times New Roman Cyr"/>
        <charset val="204"/>
      </rPr>
      <t>Расходы за счет собственных доходов, доходов от рыночных продаж товаров и услуг, финансовой помощи</t>
    </r>
    <r>
      <rPr>
        <sz val="10"/>
        <rFont val="Times New Roman Cyr"/>
        <family val="1"/>
        <charset val="204"/>
      </rPr>
      <t xml:space="preserve"> (стр.36+стр.46+стр.57+стр.65+стр.75+стр.76+стр.80+стр.81), в том числе: </t>
    </r>
  </si>
  <si>
    <r>
      <t xml:space="preserve">безвозмездные перечисления в целях финансового обеспечения (возмещения) исполнения муниципального социального заказа </t>
    </r>
    <r>
      <rPr>
        <b/>
        <i/>
        <sz val="11"/>
        <rFont val="Times New Roman Cyr"/>
        <charset val="204"/>
      </rPr>
      <t xml:space="preserve">ВР 610, 620 </t>
    </r>
    <r>
      <rPr>
        <i/>
        <sz val="11"/>
        <rFont val="Times New Roman Cyr"/>
        <charset val="204"/>
      </rPr>
      <t>(240) (за исключением перечислений бюджетным и автономным учреждениям)</t>
    </r>
  </si>
  <si>
    <t>I. в том числе за счет целевых средств</t>
  </si>
  <si>
    <t>II. в том числе за счет собственных средств, в т.ч.:</t>
  </si>
  <si>
    <t>16</t>
  </si>
  <si>
    <t>из них целевые средства (дотация на повышение оплаты труда, инициативные платежи физ. лиц, гранты), отраженные в остатках как собственные</t>
  </si>
  <si>
    <t>в т.ч. свободные остатки (по отчету СКИФ)</t>
  </si>
  <si>
    <t>в т.ч. Итог свободные остатки (стр.97-стр.99)</t>
  </si>
  <si>
    <t>в т.ч. Итог свободные остатки  (стр.102-стр.104)</t>
  </si>
  <si>
    <t>- в том числе за счет инициативных платежей (на проекты поддержки местных инициатив, формирования комфортной городской среды и т.д.) (КБК 1 17)</t>
  </si>
  <si>
    <t>безвозмездные перечисления организациям (240)*</t>
  </si>
  <si>
    <t>* - по столбцам 1, 2 не включаем безвозмездные перечисления бюджетным и автономным учреждениям ВР 610, 620</t>
  </si>
  <si>
    <r>
      <t>Источники финансирования дефицита</t>
    </r>
    <r>
      <rPr>
        <sz val="10"/>
        <rFont val="Times New Roman Cyr"/>
        <charset val="204"/>
      </rPr>
      <t xml:space="preserve"> (стр.28+стр.37+стр.40+стр.43+стр.46)</t>
    </r>
  </si>
  <si>
    <r>
      <t xml:space="preserve">СПРАВОЧНО: расходы по разделу/подразделу 04 08 "Транспорт" </t>
    </r>
    <r>
      <rPr>
        <b/>
        <u/>
        <sz val="10"/>
        <rFont val="Times New Roman Cyr"/>
        <charset val="204"/>
      </rPr>
      <t>субсидии транспортным предприятиям</t>
    </r>
    <r>
      <rPr>
        <b/>
        <sz val="10"/>
        <rFont val="Times New Roman Cyr"/>
        <charset val="204"/>
      </rPr>
      <t xml:space="preserve">
(заполняется ежеквартально)</t>
    </r>
  </si>
  <si>
    <r>
      <t xml:space="preserve">ПРОФИЦИТ (со знаком "+")   ДЕФИЦИТ (со знаком "-")    </t>
    </r>
    <r>
      <rPr>
        <sz val="10"/>
        <rFont val="Times New Roman Cyr"/>
        <charset val="204"/>
      </rPr>
      <t xml:space="preserve">(стр.1-стр.30/стр.16- стр.30)                                </t>
    </r>
  </si>
  <si>
    <r>
      <t>Источники финансирования дефицита</t>
    </r>
    <r>
      <rPr>
        <sz val="10"/>
        <rFont val="Times New Roman Cyr"/>
        <charset val="204"/>
      </rPr>
      <t xml:space="preserve"> (стр.94+стр.105+стр.108+стр.111+стр.114)</t>
    </r>
  </si>
  <si>
    <r>
      <t xml:space="preserve">1.  Изменение остатков средств </t>
    </r>
    <r>
      <rPr>
        <sz val="10"/>
        <rFont val="Times New Roman Cyr"/>
        <charset val="204"/>
      </rPr>
      <t>(стр.95-стр.100)</t>
    </r>
  </si>
  <si>
    <r>
      <t xml:space="preserve">2. Кредиты кредитных организаций </t>
    </r>
    <r>
      <rPr>
        <sz val="10"/>
        <rFont val="Times New Roman Cyr"/>
        <charset val="204"/>
      </rPr>
      <t>(стр.106-стр.107)</t>
    </r>
  </si>
  <si>
    <r>
      <t xml:space="preserve">3. Бюджетные кредиты из краевого бюджета </t>
    </r>
    <r>
      <rPr>
        <sz val="10"/>
        <rFont val="Times New Roman Cyr"/>
        <charset val="204"/>
      </rPr>
      <t>(стр.109-стр.110)</t>
    </r>
  </si>
  <si>
    <r>
      <t>4. Бюджетные кредиты предоставленные</t>
    </r>
    <r>
      <rPr>
        <sz val="10"/>
        <rFont val="Times New Roman Cyr"/>
        <charset val="204"/>
      </rPr>
      <t xml:space="preserve"> (стр.112- стр.113)</t>
    </r>
  </si>
  <si>
    <t>- в том числе за счет целевых безвозмездных поступлений</t>
  </si>
  <si>
    <t xml:space="preserve">1. Проверка собственные средства  </t>
  </si>
  <si>
    <r>
      <rPr>
        <b/>
        <sz val="11"/>
        <rFont val="Times New Roman Cyr"/>
        <charset val="204"/>
      </rPr>
      <t xml:space="preserve">!!! Справочно: 
1. </t>
    </r>
    <r>
      <rPr>
        <sz val="11"/>
        <rFont val="Times New Roman Cyr"/>
        <charset val="204"/>
      </rPr>
      <t xml:space="preserve">Бюджетные средства на осуществление передаваемых полномочий из бюджетов поселений в бюджет муниципального района за счет целевых средств из краевого бюджета отражаются в расходах по разделу "I. Расходы за счет целевых средств", в доходах по разделу "3. Субсидии, субвенции и иные МБТ, имеющие целевое назначение":
</t>
    </r>
    <r>
      <rPr>
        <b/>
        <sz val="11"/>
        <rFont val="Times New Roman Cyr"/>
        <charset val="204"/>
      </rPr>
      <t>2.</t>
    </r>
    <r>
      <rPr>
        <sz val="11"/>
        <rFont val="Times New Roman Cyr"/>
        <charset val="204"/>
      </rPr>
      <t xml:space="preserve"> Расходы за счет </t>
    </r>
    <r>
      <rPr>
        <u/>
        <sz val="11"/>
        <rFont val="Times New Roman Cyr"/>
        <charset val="204"/>
      </rPr>
      <t>доходов от оказания платных услуг (работ) АУ, БУ относятся к расходам за счет целевых средств</t>
    </r>
    <r>
      <rPr>
        <sz val="11"/>
        <rFont val="Times New Roman Cyr"/>
        <charset val="204"/>
      </rPr>
      <t xml:space="preserve">;
</t>
    </r>
    <r>
      <rPr>
        <b/>
        <sz val="11"/>
        <rFont val="Times New Roman Cyr"/>
        <charset val="204"/>
      </rPr>
      <t xml:space="preserve">3. </t>
    </r>
    <r>
      <rPr>
        <sz val="11"/>
        <rFont val="Times New Roman Cyr"/>
        <charset val="204"/>
      </rPr>
      <t xml:space="preserve">Показатели доходов, в том числе налоговые и неналоговые доходы, финансовая помощь, безвозмездные поступления, расходов, дефицит (профицит), источники финансирования дефицита (профицита), остатки (стр. 95, стр. 100), в том числе собственные (стр. 97, стр. 102), заемные средства должны соответствовать отчетности СКИФ.
</t>
    </r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</si>
  <si>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</si>
  <si>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</si>
  <si>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</si>
  <si>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</si>
  <si>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</si>
  <si>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</si>
  <si>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</si>
  <si>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</si>
  <si>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</si>
  <si>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</si>
  <si>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</si>
  <si>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</si>
  <si>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привлечения (возмещение) средств со счетов бюджетных и автономных учреждений</t>
  </si>
  <si>
    <r>
      <t>1. И</t>
    </r>
    <r>
      <rPr>
        <b/>
        <sz val="10"/>
        <rFont val="Times New Roman Cyr"/>
        <charset val="204"/>
      </rPr>
      <t>зменение остатков средств (стр. 29-стр. 33)</t>
    </r>
  </si>
  <si>
    <r>
      <rPr>
        <b/>
        <sz val="10"/>
        <rFont val="Times New Roman Cyr"/>
        <charset val="204"/>
      </rPr>
      <t>2. Кредиты кредитных организаций</t>
    </r>
    <r>
      <rPr>
        <sz val="10"/>
        <rFont val="Times New Roman Cyr"/>
        <family val="1"/>
        <charset val="204"/>
      </rPr>
      <t xml:space="preserve"> (стр.38-стр.39)</t>
    </r>
  </si>
  <si>
    <r>
      <rPr>
        <b/>
        <sz val="10"/>
        <rFont val="Times New Roman Cyr"/>
        <charset val="204"/>
      </rPr>
      <t>3. Бюджетные кредиты из краевого бюджета</t>
    </r>
    <r>
      <rPr>
        <sz val="10"/>
        <rFont val="Times New Roman Cyr"/>
        <family val="1"/>
        <charset val="204"/>
      </rPr>
      <t xml:space="preserve"> (стр.41-стр.42)</t>
    </r>
  </si>
  <si>
    <r>
      <rPr>
        <b/>
        <sz val="10"/>
        <rFont val="Times New Roman Cyr"/>
        <charset val="204"/>
      </rPr>
      <t>4. Бюджетные кредиты предоставленные</t>
    </r>
    <r>
      <rPr>
        <sz val="10"/>
        <rFont val="Times New Roman Cyr"/>
        <family val="1"/>
        <charset val="204"/>
      </rPr>
      <t xml:space="preserve"> (стр.44-стр.45)</t>
    </r>
  </si>
  <si>
    <r>
      <t>ДОХОДЫ - всего, в том числе</t>
    </r>
    <r>
      <rPr>
        <sz val="10"/>
        <rFont val="Times New Roman Cyr"/>
        <family val="1"/>
        <charset val="204"/>
      </rPr>
      <t xml:space="preserve"> (стр.2+стр.3+стр.4+стр.5+стр.6)</t>
    </r>
  </si>
  <si>
    <r>
      <t xml:space="preserve">РАСХОДЫ - всего, в том числе </t>
    </r>
    <r>
      <rPr>
        <sz val="10"/>
        <rFont val="Times New Roman Cyr"/>
        <charset val="204"/>
      </rPr>
      <t>(стр.8+стр.9+…+стр.15)</t>
    </r>
  </si>
  <si>
    <r>
      <rPr>
        <b/>
        <sz val="10"/>
        <rFont val="Times New Roman Cyr"/>
        <charset val="204"/>
      </rPr>
      <t>1. Изменение остатков средств</t>
    </r>
    <r>
      <rPr>
        <sz val="10"/>
        <rFont val="Times New Roman Cyr"/>
        <family val="1"/>
        <charset val="204"/>
      </rPr>
      <t xml:space="preserve"> (стр.19-стр.20)</t>
    </r>
  </si>
  <si>
    <r>
      <rPr>
        <b/>
        <sz val="10"/>
        <rFont val="Times New Roman Cyr"/>
        <charset val="204"/>
      </rPr>
      <t>2. Кредиты кредитных организаций</t>
    </r>
    <r>
      <rPr>
        <sz val="10"/>
        <rFont val="Times New Roman Cyr"/>
        <family val="1"/>
        <charset val="204"/>
      </rPr>
      <t xml:space="preserve"> (стр.22-стр.23)</t>
    </r>
  </si>
  <si>
    <r>
      <rPr>
        <b/>
        <sz val="10"/>
        <rFont val="Times New Roman Cyr"/>
        <charset val="204"/>
      </rPr>
      <t>3. Бюджетные кредиты из краевого бюджета</t>
    </r>
    <r>
      <rPr>
        <sz val="10"/>
        <rFont val="Times New Roman Cyr"/>
        <family val="1"/>
        <charset val="204"/>
      </rPr>
      <t xml:space="preserve"> (стр.25-стр.26)</t>
    </r>
  </si>
  <si>
    <r>
      <rPr>
        <b/>
        <sz val="10"/>
        <rFont val="Times New Roman Cyr"/>
        <charset val="204"/>
      </rPr>
      <t>4. Бюджетные кредиты предоставленные</t>
    </r>
    <r>
      <rPr>
        <sz val="10"/>
        <rFont val="Times New Roman Cyr"/>
        <family val="1"/>
        <charset val="204"/>
      </rPr>
      <t xml:space="preserve"> (стр.28-стр.29)</t>
    </r>
  </si>
  <si>
    <r>
      <t>III. Справочно, в том числе из стр. 3: расходы на содержание автомобильных дорог местного значения за счет</t>
    </r>
    <r>
      <rPr>
        <b/>
        <i/>
        <sz val="10"/>
        <rFont val="Times New Roman Cyr"/>
        <charset val="204"/>
      </rPr>
      <t xml:space="preserve"> средств </t>
    </r>
    <r>
      <rPr>
        <b/>
        <u/>
        <sz val="10"/>
        <rFont val="Times New Roman Cyr"/>
        <charset val="204"/>
      </rPr>
      <t>Дорожного фонда</t>
    </r>
    <r>
      <rPr>
        <b/>
        <sz val="10"/>
        <rFont val="Times New Roman Cyr"/>
        <charset val="204"/>
      </rPr>
      <t xml:space="preserve"> </t>
    </r>
    <r>
      <rPr>
        <b/>
        <i/>
        <sz val="10"/>
        <rFont val="Times New Roman Cyr"/>
        <charset val="204"/>
      </rPr>
      <t>не имеющих целевого назначения</t>
    </r>
  </si>
  <si>
    <r>
      <rPr>
        <b/>
        <sz val="12"/>
        <rFont val="Times New Roman Cyr"/>
        <charset val="204"/>
      </rPr>
      <t xml:space="preserve">Разъезженского сельсовета </t>
    </r>
    <r>
      <rPr>
        <b/>
        <sz val="10"/>
        <rFont val="Times New Roman CYR"/>
        <family val="1"/>
        <charset val="204"/>
      </rPr>
      <t xml:space="preserve">КРАСНОЯРСКОГО КРАЯ
</t>
    </r>
    <r>
      <rPr>
        <sz val="10"/>
        <rFont val="Times New Roman Cyr"/>
        <charset val="204"/>
      </rPr>
      <t>(наименование МО)</t>
    </r>
  </si>
  <si>
    <t>на "01"  июля 2024 г.</t>
  </si>
  <si>
    <t>Телефон исполнителя: 83913822418</t>
  </si>
  <si>
    <t>Исполнитель:         _______________________________                                                Лямин И.А.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</si>
</sst>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##0"/>
  </numFmts>
  <fonts count="31" x14ac:knownFonts="1">
    <font>
      <sz val="11"/>
      <color theme="1"/>
      <name val="Calibri"/>
      <family val="2"/>
      <scheme val="minor"/>
    </font>
    <font>
      <b/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i/>
      <sz val="10"/>
      <name val="Times New Roman Cyr"/>
      <charset val="204"/>
    </font>
    <font>
      <i/>
      <sz val="11"/>
      <name val="Times New Roman Cyr"/>
      <charset val="204"/>
    </font>
    <font>
      <u/>
      <sz val="11"/>
      <name val="Times New Roman Cyr"/>
      <charset val="204"/>
    </font>
    <font>
      <sz val="10"/>
      <color rgb="FFFF0000"/>
      <name val="Times New Roman Cyr"/>
      <charset val="204"/>
    </font>
    <font>
      <u/>
      <sz val="10"/>
      <name val="Times New Roman Cyr"/>
      <charset val="204"/>
    </font>
    <font>
      <sz val="12"/>
      <name val="Times New Roman Cyr"/>
      <family val="1"/>
      <charset val="204"/>
    </font>
    <font>
      <i/>
      <sz val="9.5"/>
      <name val="Times New Roman Cyr"/>
      <charset val="204"/>
    </font>
    <font>
      <b/>
      <sz val="11"/>
      <color theme="1"/>
      <name val="Calibri"/>
      <family val="2"/>
      <scheme val="minor"/>
    </font>
    <font>
      <sz val="9"/>
      <name val="Times New Roman Cyr"/>
      <charset val="204"/>
    </font>
    <font>
      <sz val="9"/>
      <color theme="1"/>
      <name val="Calibri"/>
      <family val="2"/>
      <scheme val="minor"/>
    </font>
    <font>
      <b/>
      <i/>
      <sz val="11"/>
      <name val="Times New Roman Cyr"/>
      <charset val="204"/>
    </font>
    <font>
      <sz val="10"/>
      <name val="Times New Roman"/>
      <family val="1"/>
      <charset val="204"/>
    </font>
    <font>
      <sz val="9.5"/>
      <name val="Times New Roman Cyr"/>
      <family val="1"/>
      <charset val="204"/>
    </font>
    <font>
      <sz val="9.5"/>
      <color theme="1"/>
      <name val="Calibri"/>
      <family val="2"/>
      <scheme val="minor"/>
    </font>
    <font>
      <sz val="9.5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rgb="FFFF0000"/>
      <name val="Times New Roman Cyr"/>
      <charset val="204"/>
    </font>
    <font>
      <b/>
      <u/>
      <sz val="10"/>
      <name val="Times New Roman Cyr"/>
      <charset val="204"/>
    </font>
    <font>
      <b/>
      <i/>
      <sz val="10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3" fillId="0" borderId="0" xfId="0" applyFont="1" applyAlignment="1">
      <alignment vertical="center"/>
    </xf>
    <xf numFmtId="164" fontId="11" fillId="0" borderId="2" xfId="0" applyNumberFormat="1" applyFont="1" applyBorder="1" applyAlignment="1" applyProtection="1">
      <alignment horizontal="right"/>
    </xf>
    <xf numFmtId="164" fontId="11" fillId="0" borderId="2" xfId="0" applyNumberFormat="1" applyFont="1" applyBorder="1" applyAlignment="1" applyProtection="1">
      <alignment horizontal="center" vertical="center"/>
    </xf>
    <xf numFmtId="164" fontId="11" fillId="0" borderId="2" xfId="0" applyNumberFormat="1" applyFont="1" applyBorder="1" applyAlignment="1" applyProtection="1">
      <alignment horizontal="right"/>
      <protection locked="0"/>
    </xf>
    <xf numFmtId="164" fontId="8" fillId="0" borderId="2" xfId="0" applyNumberFormat="1" applyFont="1" applyBorder="1" applyAlignment="1" applyProtection="1">
      <alignment horizontal="center"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right" vertical="center"/>
    </xf>
    <xf numFmtId="164" fontId="11" fillId="0" borderId="2" xfId="0" applyNumberFormat="1" applyFont="1" applyBorder="1" applyAlignment="1" applyProtection="1"/>
    <xf numFmtId="49" fontId="10" fillId="0" borderId="6" xfId="0" applyNumberFormat="1" applyFont="1" applyBorder="1" applyAlignment="1" applyProtection="1">
      <alignment horizontal="left" vertical="center" wrapText="1" indent="1"/>
    </xf>
    <xf numFmtId="0" fontId="3" fillId="0" borderId="9" xfId="0" applyFont="1" applyBorder="1" applyAlignment="1" applyProtection="1">
      <alignment horizontal="center" vertical="center"/>
    </xf>
    <xf numFmtId="49" fontId="9" fillId="0" borderId="6" xfId="0" applyNumberFormat="1" applyFont="1" applyBorder="1" applyAlignment="1" applyProtection="1">
      <alignment horizontal="left" vertical="center" wrapText="1" indent="1"/>
    </xf>
    <xf numFmtId="164" fontId="3" fillId="0" borderId="2" xfId="0" applyNumberFormat="1" applyFont="1" applyBorder="1" applyAlignment="1" applyProtection="1"/>
    <xf numFmtId="164" fontId="3" fillId="0" borderId="7" xfId="0" applyNumberFormat="1" applyFont="1" applyBorder="1" applyAlignment="1" applyProtection="1"/>
    <xf numFmtId="49" fontId="3" fillId="0" borderId="6" xfId="0" applyNumberFormat="1" applyFont="1" applyBorder="1" applyAlignment="1" applyProtection="1">
      <alignment horizontal="left" vertical="center" wrapText="1" indent="2"/>
    </xf>
    <xf numFmtId="49" fontId="11" fillId="0" borderId="6" xfId="0" applyNumberFormat="1" applyFont="1" applyBorder="1" applyAlignment="1" applyProtection="1">
      <alignment horizontal="left" vertical="center" wrapText="1" indent="2"/>
    </xf>
    <xf numFmtId="164" fontId="11" fillId="0" borderId="7" xfId="0" applyNumberFormat="1" applyFont="1" applyBorder="1" applyAlignment="1" applyProtection="1">
      <alignment horizontal="right"/>
    </xf>
    <xf numFmtId="49" fontId="12" fillId="0" borderId="6" xfId="0" applyNumberFormat="1" applyFont="1" applyBorder="1" applyAlignment="1" applyProtection="1">
      <alignment horizontal="left" vertical="center" wrapText="1" indent="2"/>
    </xf>
    <xf numFmtId="0" fontId="3" fillId="0" borderId="2" xfId="0" applyFont="1" applyFill="1" applyBorder="1" applyAlignment="1" applyProtection="1">
      <alignment horizontal="center" vertical="center"/>
    </xf>
    <xf numFmtId="49" fontId="13" fillId="2" borderId="6" xfId="0" applyNumberFormat="1" applyFont="1" applyFill="1" applyBorder="1" applyAlignment="1" applyProtection="1">
      <alignment horizontal="left" vertical="center" wrapText="1" indent="3"/>
    </xf>
    <xf numFmtId="49" fontId="9" fillId="2" borderId="6" xfId="0" applyNumberFormat="1" applyFont="1" applyFill="1" applyBorder="1" applyAlignment="1" applyProtection="1">
      <alignment horizontal="left" vertical="center" wrapText="1" indent="1"/>
    </xf>
    <xf numFmtId="164" fontId="11" fillId="0" borderId="7" xfId="0" applyNumberFormat="1" applyFont="1" applyBorder="1" applyAlignment="1" applyProtection="1">
      <alignment horizontal="right"/>
      <protection locked="0"/>
    </xf>
    <xf numFmtId="49" fontId="3" fillId="0" borderId="0" xfId="0" applyNumberFormat="1" applyFont="1" applyAlignment="1" applyProtection="1">
      <alignment vertical="center" wrapText="1"/>
      <protection locked="0"/>
    </xf>
    <xf numFmtId="49" fontId="13" fillId="0" borderId="6" xfId="0" applyNumberFormat="1" applyFont="1" applyFill="1" applyBorder="1" applyAlignment="1" applyProtection="1">
      <alignment horizontal="left" vertical="center" wrapText="1" indent="3"/>
    </xf>
    <xf numFmtId="164" fontId="11" fillId="0" borderId="2" xfId="0" applyNumberFormat="1" applyFont="1" applyFill="1" applyBorder="1" applyAlignment="1" applyProtection="1">
      <alignment horizontal="right"/>
      <protection locked="0"/>
    </xf>
    <xf numFmtId="164" fontId="11" fillId="0" borderId="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vertical="center"/>
    </xf>
    <xf numFmtId="49" fontId="17" fillId="0" borderId="0" xfId="0" applyNumberFormat="1" applyFont="1" applyBorder="1" applyAlignment="1" applyProtection="1">
      <alignment horizontal="center" vertical="center" wrapText="1"/>
      <protection locked="0"/>
    </xf>
    <xf numFmtId="164" fontId="11" fillId="0" borderId="2" xfId="0" applyNumberFormat="1" applyFont="1" applyFill="1" applyBorder="1" applyAlignment="1" applyProtection="1">
      <alignment horizontal="right"/>
    </xf>
    <xf numFmtId="164" fontId="11" fillId="0" borderId="7" xfId="0" applyNumberFormat="1" applyFont="1" applyFill="1" applyBorder="1" applyAlignment="1" applyProtection="1">
      <alignment horizontal="right"/>
      <protection locked="0"/>
    </xf>
    <xf numFmtId="49" fontId="12" fillId="0" borderId="6" xfId="0" applyNumberFormat="1" applyFont="1" applyFill="1" applyBorder="1" applyAlignment="1" applyProtection="1">
      <alignment horizontal="left" vertical="center" wrapText="1" indent="2"/>
    </xf>
    <xf numFmtId="164" fontId="11" fillId="0" borderId="2" xfId="0" applyNumberFormat="1" applyFont="1" applyFill="1" applyBorder="1" applyAlignment="1" applyProtection="1">
      <alignment horizontal="center"/>
    </xf>
    <xf numFmtId="164" fontId="11" fillId="0" borderId="7" xfId="0" applyNumberFormat="1" applyFont="1" applyFill="1" applyBorder="1" applyAlignment="1" applyProtection="1">
      <alignment horizontal="center"/>
    </xf>
    <xf numFmtId="49" fontId="11" fillId="0" borderId="6" xfId="0" applyNumberFormat="1" applyFont="1" applyFill="1" applyBorder="1" applyAlignment="1" applyProtection="1">
      <alignment horizontal="left" vertical="center" wrapText="1" indent="2"/>
    </xf>
    <xf numFmtId="49" fontId="8" fillId="0" borderId="6" xfId="0" applyNumberFormat="1" applyFont="1" applyFill="1" applyBorder="1" applyAlignment="1" applyProtection="1">
      <alignment horizontal="left" vertical="center" wrapText="1" indent="1"/>
    </xf>
    <xf numFmtId="0" fontId="0" fillId="0" borderId="0" xfId="0" applyFill="1"/>
    <xf numFmtId="0" fontId="15" fillId="0" borderId="0" xfId="0" applyFont="1" applyFill="1" applyAlignment="1" applyProtection="1">
      <alignment vertical="center"/>
    </xf>
    <xf numFmtId="164" fontId="15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49" fontId="12" fillId="2" borderId="6" xfId="0" applyNumberFormat="1" applyFont="1" applyFill="1" applyBorder="1" applyAlignment="1" applyProtection="1">
      <alignment horizontal="left" vertical="center" wrapText="1" indent="3"/>
    </xf>
    <xf numFmtId="164" fontId="8" fillId="0" borderId="2" xfId="0" applyNumberFormat="1" applyFont="1" applyFill="1" applyBorder="1" applyAlignment="1" applyProtection="1">
      <alignment horizontal="right" wrapText="1"/>
    </xf>
    <xf numFmtId="164" fontId="3" fillId="0" borderId="2" xfId="0" applyNumberFormat="1" applyFont="1" applyFill="1" applyBorder="1" applyAlignment="1" applyProtection="1">
      <alignment horizontal="right" wrapText="1"/>
      <protection locked="0"/>
    </xf>
    <xf numFmtId="164" fontId="3" fillId="0" borderId="2" xfId="0" applyNumberFormat="1" applyFont="1" applyFill="1" applyBorder="1" applyAlignment="1" applyProtection="1">
      <alignment horizontal="right" wrapText="1"/>
    </xf>
    <xf numFmtId="0" fontId="21" fillId="0" borderId="0" xfId="0" applyFont="1" applyFill="1" applyAlignment="1">
      <alignment horizontal="center"/>
    </xf>
    <xf numFmtId="0" fontId="2" fillId="0" borderId="0" xfId="0" applyFont="1" applyFill="1" applyAlignment="1" applyProtection="1">
      <alignment vertical="center"/>
      <protection locked="0"/>
    </xf>
    <xf numFmtId="0" fontId="21" fillId="0" borderId="0" xfId="0" applyFont="1" applyFill="1"/>
    <xf numFmtId="49" fontId="2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justify" vertical="center" wrapText="1"/>
    </xf>
    <xf numFmtId="164" fontId="3" fillId="0" borderId="7" xfId="0" applyNumberFormat="1" applyFont="1" applyFill="1" applyBorder="1" applyAlignment="1" applyProtection="1">
      <alignment horizontal="right" wrapText="1"/>
      <protection locked="0"/>
    </xf>
    <xf numFmtId="49" fontId="8" fillId="0" borderId="6" xfId="0" applyNumberFormat="1" applyFont="1" applyFill="1" applyBorder="1" applyAlignment="1" applyProtection="1">
      <alignment horizontal="justify" vertical="center" wrapText="1"/>
    </xf>
    <xf numFmtId="164" fontId="3" fillId="0" borderId="7" xfId="0" applyNumberFormat="1" applyFont="1" applyFill="1" applyBorder="1" applyAlignment="1" applyProtection="1">
      <alignment horizontal="right" wrapText="1"/>
    </xf>
    <xf numFmtId="49" fontId="12" fillId="2" borderId="8" xfId="0" applyNumberFormat="1" applyFont="1" applyFill="1" applyBorder="1" applyAlignment="1" applyProtection="1">
      <alignment horizontal="left" vertical="center" wrapText="1" indent="3"/>
    </xf>
    <xf numFmtId="164" fontId="3" fillId="0" borderId="9" xfId="0" applyNumberFormat="1" applyFont="1" applyFill="1" applyBorder="1" applyAlignment="1" applyProtection="1">
      <alignment horizontal="right" wrapText="1"/>
      <protection locked="0"/>
    </xf>
    <xf numFmtId="164" fontId="3" fillId="0" borderId="10" xfId="0" applyNumberFormat="1" applyFont="1" applyFill="1" applyBorder="1" applyAlignment="1" applyProtection="1">
      <alignment horizontal="right" wrapText="1"/>
      <protection locked="0"/>
    </xf>
    <xf numFmtId="49" fontId="11" fillId="0" borderId="6" xfId="0" applyNumberFormat="1" applyFont="1" applyFill="1" applyBorder="1" applyAlignment="1" applyProtection="1">
      <alignment horizontal="justify" vertical="center" wrapText="1"/>
    </xf>
    <xf numFmtId="164" fontId="8" fillId="0" borderId="7" xfId="0" applyNumberFormat="1" applyFont="1" applyFill="1" applyBorder="1" applyAlignment="1" applyProtection="1">
      <alignment horizontal="right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7" xfId="0" applyNumberFormat="1" applyFont="1" applyBorder="1" applyAlignment="1" applyProtection="1">
      <alignment horizontal="center" vertical="center"/>
    </xf>
    <xf numFmtId="164" fontId="11" fillId="0" borderId="7" xfId="0" applyNumberFormat="1" applyFont="1" applyBorder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164" fontId="11" fillId="0" borderId="7" xfId="0" applyNumberFormat="1" applyFont="1" applyBorder="1" applyAlignment="1" applyProtection="1"/>
    <xf numFmtId="164" fontId="11" fillId="0" borderId="9" xfId="0" applyNumberFormat="1" applyFont="1" applyBorder="1" applyAlignment="1" applyProtection="1"/>
    <xf numFmtId="164" fontId="11" fillId="0" borderId="10" xfId="0" applyNumberFormat="1" applyFont="1" applyBorder="1" applyAlignment="1" applyProtection="1"/>
    <xf numFmtId="164" fontId="11" fillId="2" borderId="2" xfId="0" applyNumberFormat="1" applyFont="1" applyFill="1" applyBorder="1" applyAlignment="1" applyProtection="1">
      <alignment horizontal="right"/>
    </xf>
    <xf numFmtId="49" fontId="3" fillId="0" borderId="6" xfId="0" applyNumberFormat="1" applyFont="1" applyBorder="1" applyAlignment="1" applyProtection="1">
      <alignment horizontal="left" vertical="center" wrapText="1"/>
    </xf>
    <xf numFmtId="164" fontId="12" fillId="0" borderId="2" xfId="0" applyNumberFormat="1" applyFont="1" applyBorder="1" applyAlignment="1" applyProtection="1">
      <alignment horizontal="right"/>
    </xf>
    <xf numFmtId="164" fontId="12" fillId="0" borderId="7" xfId="0" applyNumberFormat="1" applyFont="1" applyBorder="1" applyAlignment="1" applyProtection="1">
      <alignment horizontal="right"/>
    </xf>
    <xf numFmtId="164" fontId="11" fillId="0" borderId="9" xfId="0" applyNumberFormat="1" applyFont="1" applyBorder="1" applyAlignment="1" applyProtection="1">
      <alignment horizontal="right"/>
    </xf>
    <xf numFmtId="164" fontId="11" fillId="0" borderId="10" xfId="0" applyNumberFormat="1" applyFont="1" applyBorder="1" applyAlignment="1" applyProtection="1">
      <alignment horizontal="right"/>
    </xf>
    <xf numFmtId="0" fontId="8" fillId="0" borderId="0" xfId="0" applyFont="1" applyAlignment="1" applyProtection="1">
      <alignment horizontal="left" vertical="top"/>
      <protection locked="0"/>
    </xf>
    <xf numFmtId="0" fontId="11" fillId="0" borderId="2" xfId="0" applyFont="1" applyFill="1" applyBorder="1" applyAlignment="1" applyProtection="1">
      <alignment horizontal="center" vertical="center"/>
    </xf>
    <xf numFmtId="164" fontId="11" fillId="0" borderId="2" xfId="0" applyNumberFormat="1" applyFont="1" applyFill="1" applyBorder="1" applyAlignment="1" applyProtection="1"/>
    <xf numFmtId="49" fontId="9" fillId="0" borderId="6" xfId="0" applyNumberFormat="1" applyFont="1" applyFill="1" applyBorder="1" applyAlignment="1" applyProtection="1">
      <alignment horizontal="left" vertical="center" wrapText="1" inden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12" fillId="0" borderId="2" xfId="0" applyNumberFormat="1" applyFont="1" applyBorder="1" applyAlignment="1" applyProtection="1">
      <alignment horizontal="right"/>
      <protection locked="0"/>
    </xf>
    <xf numFmtId="0" fontId="11" fillId="0" borderId="6" xfId="0" applyNumberFormat="1" applyFont="1" applyBorder="1" applyAlignment="1" applyProtection="1">
      <alignment horizontal="left" vertical="center" wrapText="1" indent="1"/>
    </xf>
    <xf numFmtId="49" fontId="4" fillId="0" borderId="0" xfId="0" applyNumberFormat="1" applyFont="1" applyBorder="1" applyAlignment="1" applyProtection="1">
      <alignment horizontal="center" vertical="center" wrapText="1"/>
      <protection locked="0"/>
    </xf>
    <xf numFmtId="49" fontId="5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vertical="center" wrapText="1"/>
    </xf>
    <xf numFmtId="2" fontId="1" fillId="0" borderId="0" xfId="0" applyNumberFormat="1" applyFont="1" applyAlignment="1" applyProtection="1">
      <alignment horizontal="left" vertical="center" wrapText="1"/>
      <protection locked="0"/>
    </xf>
    <xf numFmtId="2" fontId="16" fillId="0" borderId="0" xfId="0" applyNumberFormat="1" applyFont="1" applyFill="1" applyAlignment="1" applyProtection="1">
      <alignment horizontal="left" vertical="top" wrapText="1"/>
      <protection locked="0"/>
    </xf>
    <xf numFmtId="2" fontId="3" fillId="0" borderId="0" xfId="0" applyNumberFormat="1" applyFont="1" applyFill="1" applyAlignment="1" applyProtection="1">
      <alignment horizontal="left" vertical="top" wrapText="1"/>
      <protection locked="0"/>
    </xf>
    <xf numFmtId="49" fontId="10" fillId="0" borderId="6" xfId="0" applyNumberFormat="1" applyFont="1" applyFill="1" applyBorder="1" applyAlignment="1" applyProtection="1">
      <alignment horizontal="left" vertical="center" wrapText="1" indent="1"/>
    </xf>
    <xf numFmtId="49" fontId="6" fillId="3" borderId="6" xfId="0" applyNumberFormat="1" applyFont="1" applyFill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horizontal="center" vertical="center"/>
    </xf>
    <xf numFmtId="164" fontId="8" fillId="3" borderId="2" xfId="0" applyNumberFormat="1" applyFont="1" applyFill="1" applyBorder="1" applyAlignment="1" applyProtection="1">
      <alignment horizontal="right"/>
    </xf>
    <xf numFmtId="164" fontId="8" fillId="3" borderId="2" xfId="0" applyNumberFormat="1" applyFont="1" applyFill="1" applyBorder="1" applyAlignment="1" applyProtection="1">
      <alignment horizontal="center"/>
    </xf>
    <xf numFmtId="164" fontId="8" fillId="3" borderId="7" xfId="0" applyNumberFormat="1" applyFont="1" applyFill="1" applyBorder="1" applyAlignment="1" applyProtection="1">
      <alignment horizontal="center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164" fontId="8" fillId="0" borderId="2" xfId="0" applyNumberFormat="1" applyFont="1" applyFill="1" applyBorder="1" applyAlignment="1" applyProtection="1">
      <alignment horizontal="center" vertical="center"/>
    </xf>
    <xf numFmtId="164" fontId="8" fillId="0" borderId="7" xfId="0" applyNumberFormat="1" applyFont="1" applyFill="1" applyBorder="1" applyAlignment="1" applyProtection="1">
      <alignment horizontal="center" vertical="center"/>
    </xf>
    <xf numFmtId="49" fontId="18" fillId="0" borderId="6" xfId="0" applyNumberFormat="1" applyFont="1" applyFill="1" applyBorder="1" applyAlignment="1" applyProtection="1">
      <alignment horizontal="left" vertical="center" wrapText="1" indent="3"/>
    </xf>
    <xf numFmtId="164" fontId="11" fillId="0" borderId="7" xfId="0" applyNumberFormat="1" applyFont="1" applyFill="1" applyBorder="1" applyAlignment="1" applyProtection="1">
      <alignment horizontal="center" vertical="center"/>
    </xf>
    <xf numFmtId="164" fontId="8" fillId="0" borderId="2" xfId="0" applyNumberFormat="1" applyFont="1" applyFill="1" applyBorder="1" applyAlignment="1" applyProtection="1">
      <alignment horizontal="right"/>
    </xf>
    <xf numFmtId="49" fontId="9" fillId="3" borderId="6" xfId="0" applyNumberFormat="1" applyFont="1" applyFill="1" applyBorder="1" applyAlignment="1" applyProtection="1">
      <alignment vertical="center" wrapText="1"/>
    </xf>
    <xf numFmtId="164" fontId="8" fillId="3" borderId="2" xfId="0" applyNumberFormat="1" applyFont="1" applyFill="1" applyBorder="1" applyAlignment="1" applyProtection="1">
      <alignment horizontal="center" vertical="center"/>
    </xf>
    <xf numFmtId="164" fontId="8" fillId="3" borderId="7" xfId="0" applyNumberFormat="1" applyFont="1" applyFill="1" applyBorder="1" applyAlignment="1" applyProtection="1">
      <alignment horizontal="right"/>
    </xf>
    <xf numFmtId="49" fontId="1" fillId="3" borderId="6" xfId="0" applyNumberFormat="1" applyFont="1" applyFill="1" applyBorder="1" applyAlignment="1" applyProtection="1">
      <alignment horizontal="left" vertical="center" wrapText="1" indent="1"/>
    </xf>
    <xf numFmtId="49" fontId="1" fillId="3" borderId="6" xfId="0" applyNumberFormat="1" applyFont="1" applyFill="1" applyBorder="1" applyAlignment="1" applyProtection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justify" vertical="center" wrapText="1"/>
    </xf>
    <xf numFmtId="164" fontId="8" fillId="3" borderId="2" xfId="0" applyNumberFormat="1" applyFont="1" applyFill="1" applyBorder="1" applyAlignment="1" applyProtection="1">
      <alignment horizontal="right" wrapText="1"/>
    </xf>
    <xf numFmtId="164" fontId="8" fillId="3" borderId="7" xfId="0" applyNumberFormat="1" applyFont="1" applyFill="1" applyBorder="1" applyAlignment="1" applyProtection="1">
      <alignment horizontal="right" wrapText="1"/>
    </xf>
    <xf numFmtId="164" fontId="8" fillId="3" borderId="2" xfId="0" applyNumberFormat="1" applyFont="1" applyFill="1" applyBorder="1" applyAlignment="1" applyProtection="1"/>
    <xf numFmtId="164" fontId="8" fillId="3" borderId="7" xfId="0" applyNumberFormat="1" applyFont="1" applyFill="1" applyBorder="1" applyAlignment="1" applyProtection="1"/>
    <xf numFmtId="49" fontId="1" fillId="3" borderId="6" xfId="0" applyNumberFormat="1" applyFont="1" applyFill="1" applyBorder="1" applyAlignment="1" applyProtection="1">
      <alignment vertical="center" wrapText="1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3" fillId="0" borderId="0" xfId="0" applyNumberFormat="1" applyFont="1" applyBorder="1" applyAlignment="1">
      <alignment horizontal="left"/>
    </xf>
    <xf numFmtId="165" fontId="23" fillId="0" borderId="0" xfId="0" applyNumberFormat="1" applyFont="1" applyBorder="1" applyAlignment="1">
      <alignment horizontal="left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164" fontId="11" fillId="0" borderId="2" xfId="0" applyNumberFormat="1" applyFont="1" applyFill="1" applyBorder="1" applyAlignment="1" applyProtection="1">
      <alignment horizontal="center"/>
      <protection locked="0"/>
    </xf>
    <xf numFmtId="164" fontId="11" fillId="0" borderId="7" xfId="0" applyNumberFormat="1" applyFont="1" applyFill="1" applyBorder="1" applyAlignment="1" applyProtection="1">
      <alignment horizontal="center"/>
      <protection locked="0"/>
    </xf>
    <xf numFmtId="49" fontId="11" fillId="3" borderId="2" xfId="0" applyNumberFormat="1" applyFont="1" applyFill="1" applyBorder="1" applyAlignment="1" applyProtection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left" vertical="center" wrapText="1" indent="1"/>
    </xf>
    <xf numFmtId="49" fontId="11" fillId="0" borderId="6" xfId="0" applyNumberFormat="1" applyFont="1" applyBorder="1" applyAlignment="1" applyProtection="1">
      <alignment horizontal="left" vertical="center" wrapText="1" indent="1"/>
    </xf>
    <xf numFmtId="49" fontId="11" fillId="2" borderId="6" xfId="0" applyNumberFormat="1" applyFont="1" applyFill="1" applyBorder="1" applyAlignment="1" applyProtection="1">
      <alignment vertical="center" wrapText="1"/>
    </xf>
    <xf numFmtId="49" fontId="11" fillId="2" borderId="6" xfId="0" applyNumberFormat="1" applyFont="1" applyFill="1" applyBorder="1" applyAlignment="1" applyProtection="1">
      <alignment horizontal="left" vertical="center" wrapText="1" indent="1"/>
    </xf>
    <xf numFmtId="0" fontId="24" fillId="0" borderId="0" xfId="0" applyFont="1" applyAlignment="1">
      <alignment vertical="center"/>
    </xf>
    <xf numFmtId="0" fontId="24" fillId="3" borderId="2" xfId="0" applyFont="1" applyFill="1" applyBorder="1" applyAlignment="1" applyProtection="1">
      <alignment horizontal="center" vertical="center"/>
    </xf>
    <xf numFmtId="0" fontId="24" fillId="0" borderId="2" xfId="0" applyFont="1" applyBorder="1" applyAlignment="1" applyProtection="1">
      <alignment horizontal="center" vertical="center"/>
    </xf>
    <xf numFmtId="0" fontId="24" fillId="2" borderId="2" xfId="0" applyFont="1" applyFill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center" vertical="center"/>
    </xf>
    <xf numFmtId="0" fontId="24" fillId="0" borderId="9" xfId="0" applyFont="1" applyBorder="1" applyAlignment="1" applyProtection="1">
      <alignment horizontal="center" vertical="center"/>
    </xf>
    <xf numFmtId="0" fontId="24" fillId="0" borderId="0" xfId="0" applyFont="1" applyFill="1" applyAlignment="1">
      <alignment vertical="center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49" fontId="26" fillId="0" borderId="0" xfId="0" applyNumberFormat="1" applyFont="1"/>
    <xf numFmtId="49" fontId="11" fillId="0" borderId="6" xfId="0" applyNumberFormat="1" applyFont="1" applyFill="1" applyBorder="1" applyAlignment="1" applyProtection="1">
      <alignment horizontal="left" vertical="center" wrapText="1" indent="1"/>
    </xf>
    <xf numFmtId="49" fontId="8" fillId="0" borderId="8" xfId="0" applyNumberFormat="1" applyFont="1" applyBorder="1" applyAlignment="1" applyProtection="1">
      <alignment horizontal="left" vertical="center" wrapText="1" indent="1"/>
    </xf>
    <xf numFmtId="49" fontId="11" fillId="0" borderId="6" xfId="0" applyNumberFormat="1" applyFont="1" applyBorder="1" applyAlignment="1" applyProtection="1">
      <alignment vertical="center" wrapText="1"/>
    </xf>
    <xf numFmtId="49" fontId="8" fillId="0" borderId="6" xfId="0" applyNumberFormat="1" applyFont="1" applyBorder="1" applyAlignment="1" applyProtection="1">
      <alignment vertical="center" wrapText="1"/>
    </xf>
    <xf numFmtId="49" fontId="11" fillId="0" borderId="8" xfId="0" applyNumberFormat="1" applyFont="1" applyFill="1" applyBorder="1" applyAlignment="1" applyProtection="1">
      <alignment horizontal="left" vertical="center" wrapText="1" indent="2"/>
    </xf>
    <xf numFmtId="2" fontId="16" fillId="0" borderId="0" xfId="0" applyNumberFormat="1" applyFont="1" applyFill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  <xf numFmtId="49" fontId="8" fillId="3" borderId="6" xfId="0" applyNumberFormat="1" applyFont="1" applyFill="1" applyBorder="1" applyAlignment="1" applyProtection="1">
      <alignment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 indent="3"/>
    </xf>
    <xf numFmtId="0" fontId="8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4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vertical="center"/>
    </xf>
    <xf numFmtId="164" fontId="3" fillId="0" borderId="7" xfId="0" applyNumberFormat="1" applyFont="1" applyBorder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vertical="center"/>
    </xf>
    <xf numFmtId="164" fontId="8" fillId="0" borderId="2" xfId="0" applyNumberFormat="1" applyFont="1" applyBorder="1" applyAlignment="1" applyProtection="1">
      <alignment horizontal="right"/>
    </xf>
    <xf numFmtId="164" fontId="8" fillId="0" borderId="7" xfId="0" applyNumberFormat="1" applyFont="1" applyBorder="1" applyAlignment="1" applyProtection="1">
      <alignment horizontal="right"/>
    </xf>
    <xf numFmtId="49" fontId="23" fillId="0" borderId="0" xfId="0" applyNumberFormat="1" applyFont="1" applyAlignment="1" applyProtection="1">
      <alignment horizontal="left"/>
      <protection locked="0"/>
    </xf>
    <xf numFmtId="49" fontId="11" fillId="0" borderId="8" xfId="0" applyNumberFormat="1" applyFont="1" applyFill="1" applyBorder="1" applyAlignment="1" applyProtection="1">
      <alignment horizontal="justify" vertical="center" wrapText="1"/>
    </xf>
    <xf numFmtId="164" fontId="8" fillId="0" borderId="9" xfId="0" applyNumberFormat="1" applyFont="1" applyFill="1" applyBorder="1" applyAlignment="1" applyProtection="1">
      <alignment horizontal="right" wrapText="1"/>
      <protection locked="0"/>
    </xf>
    <xf numFmtId="164" fontId="8" fillId="0" borderId="10" xfId="0" applyNumberFormat="1" applyFont="1" applyFill="1" applyBorder="1" applyAlignment="1" applyProtection="1">
      <alignment horizontal="right" wrapText="1"/>
      <protection locked="0"/>
    </xf>
    <xf numFmtId="49" fontId="28" fillId="0" borderId="0" xfId="0" applyNumberFormat="1" applyFont="1" applyFill="1" applyAlignment="1" applyProtection="1">
      <alignment horizontal="right" vertical="center" wrapText="1"/>
    </xf>
    <xf numFmtId="49" fontId="8" fillId="0" borderId="26" xfId="0" applyNumberFormat="1" applyFont="1" applyFill="1" applyBorder="1" applyAlignment="1" applyProtection="1">
      <alignment horizontal="left" vertical="center" wrapText="1" indent="1"/>
    </xf>
    <xf numFmtId="164" fontId="11" fillId="0" borderId="25" xfId="0" applyNumberFormat="1" applyFont="1" applyFill="1" applyBorder="1" applyAlignment="1" applyProtection="1">
      <alignment horizontal="right"/>
    </xf>
    <xf numFmtId="164" fontId="8" fillId="3" borderId="2" xfId="0" applyNumberFormat="1" applyFont="1" applyFill="1" applyBorder="1" applyAlignment="1" applyProtection="1">
      <alignment horizontal="right" wrapText="1"/>
      <protection locked="0"/>
    </xf>
    <xf numFmtId="164" fontId="8" fillId="3" borderId="7" xfId="0" applyNumberFormat="1" applyFont="1" applyFill="1" applyBorder="1" applyAlignment="1" applyProtection="1">
      <alignment horizontal="right" wrapText="1"/>
      <protection locked="0"/>
    </xf>
    <xf numFmtId="49" fontId="10" fillId="0" borderId="6" xfId="0" applyNumberFormat="1" applyFont="1" applyFill="1" applyBorder="1" applyAlignment="1" applyProtection="1">
      <alignment horizontal="left" vertical="center" wrapText="1" indent="3"/>
    </xf>
    <xf numFmtId="0" fontId="24" fillId="0" borderId="2" xfId="0" applyFont="1" applyFill="1" applyBorder="1" applyAlignment="1" applyProtection="1">
      <alignment horizontal="center" vertical="center"/>
    </xf>
    <xf numFmtId="164" fontId="11" fillId="0" borderId="7" xfId="0" applyNumberFormat="1" applyFont="1" applyFill="1" applyBorder="1" applyAlignment="1" applyProtection="1"/>
    <xf numFmtId="49" fontId="12" fillId="2" borderId="0" xfId="0" applyNumberFormat="1" applyFont="1" applyFill="1" applyBorder="1" applyAlignment="1" applyProtection="1">
      <alignment horizontal="left" vertical="center" wrapText="1" indent="3"/>
    </xf>
    <xf numFmtId="49" fontId="11" fillId="0" borderId="0" xfId="0" applyNumberFormat="1" applyFont="1" applyFill="1" applyBorder="1" applyAlignment="1" applyProtection="1">
      <alignment horizontal="center" vertical="center" wrapText="1"/>
    </xf>
    <xf numFmtId="164" fontId="11" fillId="0" borderId="2" xfId="0" applyNumberFormat="1" applyFont="1" applyFill="1" applyBorder="1" applyAlignment="1" applyProtection="1">
      <alignment horizontal="right" wrapText="1"/>
      <protection locked="0"/>
    </xf>
    <xf numFmtId="164" fontId="11" fillId="0" borderId="7" xfId="0" applyNumberFormat="1" applyFont="1" applyFill="1" applyBorder="1" applyAlignment="1" applyProtection="1">
      <alignment horizontal="right" wrapText="1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0" fontId="11" fillId="0" borderId="7" xfId="0" applyFont="1" applyFill="1" applyBorder="1" applyAlignment="1" applyProtection="1">
      <alignment vertical="center"/>
      <protection locked="0"/>
    </xf>
    <xf numFmtId="0" fontId="11" fillId="0" borderId="9" xfId="0" applyFont="1" applyFill="1" applyBorder="1" applyAlignment="1" applyProtection="1">
      <alignment vertical="center"/>
      <protection locked="0"/>
    </xf>
    <xf numFmtId="0" fontId="11" fillId="0" borderId="10" xfId="0" applyFont="1" applyFill="1" applyBorder="1" applyAlignment="1" applyProtection="1">
      <alignment vertical="center"/>
      <protection locked="0"/>
    </xf>
    <xf numFmtId="49" fontId="20" fillId="0" borderId="3" xfId="0" applyNumberFormat="1" applyFont="1" applyFill="1" applyBorder="1" applyAlignment="1" applyProtection="1">
      <alignment horizontal="center" vertical="center" wrapText="1"/>
    </xf>
    <xf numFmtId="49" fontId="20" fillId="0" borderId="4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right" wrapText="1"/>
    </xf>
    <xf numFmtId="164" fontId="11" fillId="0" borderId="7" xfId="0" applyNumberFormat="1" applyFont="1" applyFill="1" applyBorder="1" applyAlignment="1" applyProtection="1">
      <alignment horizontal="right"/>
    </xf>
    <xf numFmtId="164" fontId="12" fillId="0" borderId="2" xfId="0" applyNumberFormat="1" applyFont="1" applyFill="1" applyBorder="1" applyAlignment="1" applyProtection="1">
      <alignment horizontal="right"/>
    </xf>
    <xf numFmtId="164" fontId="12" fillId="0" borderId="7" xfId="0" applyNumberFormat="1" applyFont="1" applyFill="1" applyBorder="1" applyAlignment="1" applyProtection="1">
      <alignment horizontal="right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164" fontId="11" fillId="0" borderId="7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justify" vertical="center" wrapText="1"/>
    </xf>
    <xf numFmtId="0" fontId="8" fillId="0" borderId="0" xfId="0" applyFont="1" applyFill="1" applyBorder="1" applyAlignment="1" applyProtection="1">
      <alignment vertical="center"/>
      <protection locked="0"/>
    </xf>
    <xf numFmtId="49" fontId="8" fillId="4" borderId="27" xfId="0" applyNumberFormat="1" applyFont="1" applyFill="1" applyBorder="1" applyAlignment="1" applyProtection="1">
      <alignment horizontal="justify" vertical="center" wrapText="1"/>
    </xf>
    <xf numFmtId="49" fontId="11" fillId="4" borderId="23" xfId="0" applyNumberFormat="1" applyFont="1" applyFill="1" applyBorder="1" applyAlignment="1" applyProtection="1">
      <alignment horizontal="center" vertical="center" wrapText="1"/>
    </xf>
    <xf numFmtId="164" fontId="8" fillId="4" borderId="23" xfId="0" applyNumberFormat="1" applyFont="1" applyFill="1" applyBorder="1" applyAlignment="1" applyProtection="1">
      <alignment vertical="center"/>
    </xf>
    <xf numFmtId="0" fontId="8" fillId="4" borderId="23" xfId="0" applyFont="1" applyFill="1" applyBorder="1" applyAlignment="1" applyProtection="1">
      <alignment vertical="center"/>
    </xf>
    <xf numFmtId="0" fontId="8" fillId="4" borderId="24" xfId="0" applyFont="1" applyFill="1" applyBorder="1" applyAlignment="1" applyProtection="1">
      <alignment vertical="center"/>
    </xf>
    <xf numFmtId="49" fontId="8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vertical="center" wrapText="1"/>
    </xf>
    <xf numFmtId="49" fontId="8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vertical="center" wrapText="1"/>
    </xf>
    <xf numFmtId="0" fontId="0" fillId="0" borderId="20" xfId="0" applyBorder="1" applyAlignment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 wrapText="1"/>
      <protection locked="0"/>
    </xf>
    <xf numFmtId="49" fontId="5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2" fontId="10" fillId="0" borderId="0" xfId="0" applyNumberFormat="1" applyFont="1" applyFill="1" applyAlignment="1" applyProtection="1">
      <alignment horizontal="left" vertical="top" wrapText="1"/>
      <protection locked="0"/>
    </xf>
    <xf numFmtId="0" fontId="0" fillId="0" borderId="0" xfId="0" applyFont="1" applyAlignment="1">
      <alignment horizontal="left" vertical="top" wrapText="1"/>
    </xf>
    <xf numFmtId="2" fontId="16" fillId="0" borderId="0" xfId="0" applyNumberFormat="1" applyFont="1" applyFill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49" fontId="8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49" fontId="3" fillId="0" borderId="14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2" fontId="1" fillId="0" borderId="0" xfId="0" applyNumberFormat="1" applyFont="1" applyAlignment="1" applyProtection="1">
      <alignment horizontal="left" vertical="center" wrapText="1"/>
      <protection locked="0"/>
    </xf>
    <xf numFmtId="2" fontId="8" fillId="0" borderId="0" xfId="0" applyNumberFormat="1" applyFont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 applyProtection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1" fillId="0" borderId="0" xfId="0" applyFont="1" applyAlignment="1" applyProtection="1">
      <alignment horizontal="left" vertical="top" wrapText="1"/>
      <protection locked="0"/>
    </xf>
    <xf numFmtId="49" fontId="1" fillId="0" borderId="0" xfId="0" applyNumberFormat="1" applyFont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</xf>
    <xf numFmtId="49" fontId="8" fillId="0" borderId="0" xfId="0" applyNumberFormat="1" applyFont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78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D68" sqref="D68"/>
    </sheetView>
  </sheetViews>
  <sheetFormatPr defaultRowHeight="15" x14ac:dyDescent="0.25"/>
  <cols>
    <col min="1" max="1" width="107.7109375" style="6" customWidth="1"/>
    <col min="2" max="2" width="7.7109375" style="1" customWidth="1"/>
    <col min="3" max="3" width="13.5703125" style="1" customWidth="1"/>
    <col min="4" max="4" width="13" style="1" customWidth="1"/>
    <col min="5" max="5" width="14.28515625" style="1" customWidth="1"/>
    <col min="6" max="6" width="12.5703125" style="1" customWidth="1"/>
    <col min="7" max="7" width="10" style="1" customWidth="1"/>
    <col min="8" max="8" width="10.5703125" customWidth="1"/>
    <col min="9" max="9" width="10.85546875" customWidth="1"/>
    <col min="10" max="10" width="11.28515625" customWidth="1"/>
    <col min="12" max="12" width="9.140625" style="1"/>
    <col min="17" max="252" width="9.140625" style="1"/>
    <col min="253" max="253" width="104.7109375" style="1" customWidth="1"/>
    <col min="254" max="254" width="4.7109375" style="1" customWidth="1"/>
    <col min="255" max="255" width="13.5703125" style="1" customWidth="1"/>
    <col min="256" max="256" width="13" style="1" customWidth="1"/>
    <col min="257" max="257" width="14.28515625" style="1" customWidth="1"/>
    <col min="258" max="258" width="12.5703125" style="1" customWidth="1"/>
    <col min="259" max="508" width="9.140625" style="1"/>
    <col min="509" max="509" width="104.7109375" style="1" customWidth="1"/>
    <col min="510" max="510" width="4.7109375" style="1" customWidth="1"/>
    <col min="511" max="511" width="13.5703125" style="1" customWidth="1"/>
    <col min="512" max="512" width="13" style="1" customWidth="1"/>
    <col min="513" max="513" width="14.28515625" style="1" customWidth="1"/>
    <col min="514" max="514" width="12.5703125" style="1" customWidth="1"/>
    <col min="515" max="764" width="9.140625" style="1"/>
    <col min="765" max="765" width="104.7109375" style="1" customWidth="1"/>
    <col min="766" max="766" width="4.7109375" style="1" customWidth="1"/>
    <col min="767" max="767" width="13.5703125" style="1" customWidth="1"/>
    <col min="768" max="768" width="13" style="1" customWidth="1"/>
    <col min="769" max="769" width="14.28515625" style="1" customWidth="1"/>
    <col min="770" max="770" width="12.5703125" style="1" customWidth="1"/>
    <col min="771" max="1020" width="9.140625" style="1"/>
    <col min="1021" max="1021" width="104.7109375" style="1" customWidth="1"/>
    <col min="1022" max="1022" width="4.7109375" style="1" customWidth="1"/>
    <col min="1023" max="1023" width="13.5703125" style="1" customWidth="1"/>
    <col min="1024" max="1024" width="13" style="1" customWidth="1"/>
    <col min="1025" max="1025" width="14.28515625" style="1" customWidth="1"/>
    <col min="1026" max="1026" width="12.5703125" style="1" customWidth="1"/>
    <col min="1027" max="1276" width="9.140625" style="1"/>
    <col min="1277" max="1277" width="104.7109375" style="1" customWidth="1"/>
    <col min="1278" max="1278" width="4.7109375" style="1" customWidth="1"/>
    <col min="1279" max="1279" width="13.5703125" style="1" customWidth="1"/>
    <col min="1280" max="1280" width="13" style="1" customWidth="1"/>
    <col min="1281" max="1281" width="14.28515625" style="1" customWidth="1"/>
    <col min="1282" max="1282" width="12.5703125" style="1" customWidth="1"/>
    <col min="1283" max="1532" width="9.140625" style="1"/>
    <col min="1533" max="1533" width="104.7109375" style="1" customWidth="1"/>
    <col min="1534" max="1534" width="4.7109375" style="1" customWidth="1"/>
    <col min="1535" max="1535" width="13.5703125" style="1" customWidth="1"/>
    <col min="1536" max="1536" width="13" style="1" customWidth="1"/>
    <col min="1537" max="1537" width="14.28515625" style="1" customWidth="1"/>
    <col min="1538" max="1538" width="12.5703125" style="1" customWidth="1"/>
    <col min="1539" max="1788" width="9.140625" style="1"/>
    <col min="1789" max="1789" width="104.7109375" style="1" customWidth="1"/>
    <col min="1790" max="1790" width="4.7109375" style="1" customWidth="1"/>
    <col min="1791" max="1791" width="13.5703125" style="1" customWidth="1"/>
    <col min="1792" max="1792" width="13" style="1" customWidth="1"/>
    <col min="1793" max="1793" width="14.28515625" style="1" customWidth="1"/>
    <col min="1794" max="1794" width="12.5703125" style="1" customWidth="1"/>
    <col min="1795" max="2044" width="9.140625" style="1"/>
    <col min="2045" max="2045" width="104.7109375" style="1" customWidth="1"/>
    <col min="2046" max="2046" width="4.7109375" style="1" customWidth="1"/>
    <col min="2047" max="2047" width="13.5703125" style="1" customWidth="1"/>
    <col min="2048" max="2048" width="13" style="1" customWidth="1"/>
    <col min="2049" max="2049" width="14.28515625" style="1" customWidth="1"/>
    <col min="2050" max="2050" width="12.5703125" style="1" customWidth="1"/>
    <col min="2051" max="2300" width="9.140625" style="1"/>
    <col min="2301" max="2301" width="104.7109375" style="1" customWidth="1"/>
    <col min="2302" max="2302" width="4.7109375" style="1" customWidth="1"/>
    <col min="2303" max="2303" width="13.5703125" style="1" customWidth="1"/>
    <col min="2304" max="2304" width="13" style="1" customWidth="1"/>
    <col min="2305" max="2305" width="14.28515625" style="1" customWidth="1"/>
    <col min="2306" max="2306" width="12.5703125" style="1" customWidth="1"/>
    <col min="2307" max="2556" width="9.140625" style="1"/>
    <col min="2557" max="2557" width="104.7109375" style="1" customWidth="1"/>
    <col min="2558" max="2558" width="4.7109375" style="1" customWidth="1"/>
    <col min="2559" max="2559" width="13.5703125" style="1" customWidth="1"/>
    <col min="2560" max="2560" width="13" style="1" customWidth="1"/>
    <col min="2561" max="2561" width="14.28515625" style="1" customWidth="1"/>
    <col min="2562" max="2562" width="12.5703125" style="1" customWidth="1"/>
    <col min="2563" max="2812" width="9.140625" style="1"/>
    <col min="2813" max="2813" width="104.7109375" style="1" customWidth="1"/>
    <col min="2814" max="2814" width="4.7109375" style="1" customWidth="1"/>
    <col min="2815" max="2815" width="13.5703125" style="1" customWidth="1"/>
    <col min="2816" max="2816" width="13" style="1" customWidth="1"/>
    <col min="2817" max="2817" width="14.28515625" style="1" customWidth="1"/>
    <col min="2818" max="2818" width="12.5703125" style="1" customWidth="1"/>
    <col min="2819" max="3068" width="9.140625" style="1"/>
    <col min="3069" max="3069" width="104.7109375" style="1" customWidth="1"/>
    <col min="3070" max="3070" width="4.7109375" style="1" customWidth="1"/>
    <col min="3071" max="3071" width="13.5703125" style="1" customWidth="1"/>
    <col min="3072" max="3072" width="13" style="1" customWidth="1"/>
    <col min="3073" max="3073" width="14.28515625" style="1" customWidth="1"/>
    <col min="3074" max="3074" width="12.5703125" style="1" customWidth="1"/>
    <col min="3075" max="3324" width="9.140625" style="1"/>
    <col min="3325" max="3325" width="104.7109375" style="1" customWidth="1"/>
    <col min="3326" max="3326" width="4.7109375" style="1" customWidth="1"/>
    <col min="3327" max="3327" width="13.5703125" style="1" customWidth="1"/>
    <col min="3328" max="3328" width="13" style="1" customWidth="1"/>
    <col min="3329" max="3329" width="14.28515625" style="1" customWidth="1"/>
    <col min="3330" max="3330" width="12.5703125" style="1" customWidth="1"/>
    <col min="3331" max="3580" width="9.140625" style="1"/>
    <col min="3581" max="3581" width="104.7109375" style="1" customWidth="1"/>
    <col min="3582" max="3582" width="4.7109375" style="1" customWidth="1"/>
    <col min="3583" max="3583" width="13.5703125" style="1" customWidth="1"/>
    <col min="3584" max="3584" width="13" style="1" customWidth="1"/>
    <col min="3585" max="3585" width="14.28515625" style="1" customWidth="1"/>
    <col min="3586" max="3586" width="12.5703125" style="1" customWidth="1"/>
    <col min="3587" max="3836" width="9.140625" style="1"/>
    <col min="3837" max="3837" width="104.7109375" style="1" customWidth="1"/>
    <col min="3838" max="3838" width="4.7109375" style="1" customWidth="1"/>
    <col min="3839" max="3839" width="13.5703125" style="1" customWidth="1"/>
    <col min="3840" max="3840" width="13" style="1" customWidth="1"/>
    <col min="3841" max="3841" width="14.28515625" style="1" customWidth="1"/>
    <col min="3842" max="3842" width="12.5703125" style="1" customWidth="1"/>
    <col min="3843" max="4092" width="9.140625" style="1"/>
    <col min="4093" max="4093" width="104.7109375" style="1" customWidth="1"/>
    <col min="4094" max="4094" width="4.7109375" style="1" customWidth="1"/>
    <col min="4095" max="4095" width="13.5703125" style="1" customWidth="1"/>
    <col min="4096" max="4096" width="13" style="1" customWidth="1"/>
    <col min="4097" max="4097" width="14.28515625" style="1" customWidth="1"/>
    <col min="4098" max="4098" width="12.5703125" style="1" customWidth="1"/>
    <col min="4099" max="4348" width="9.140625" style="1"/>
    <col min="4349" max="4349" width="104.7109375" style="1" customWidth="1"/>
    <col min="4350" max="4350" width="4.7109375" style="1" customWidth="1"/>
    <col min="4351" max="4351" width="13.5703125" style="1" customWidth="1"/>
    <col min="4352" max="4352" width="13" style="1" customWidth="1"/>
    <col min="4353" max="4353" width="14.28515625" style="1" customWidth="1"/>
    <col min="4354" max="4354" width="12.5703125" style="1" customWidth="1"/>
    <col min="4355" max="4604" width="9.140625" style="1"/>
    <col min="4605" max="4605" width="104.7109375" style="1" customWidth="1"/>
    <col min="4606" max="4606" width="4.7109375" style="1" customWidth="1"/>
    <col min="4607" max="4607" width="13.5703125" style="1" customWidth="1"/>
    <col min="4608" max="4608" width="13" style="1" customWidth="1"/>
    <col min="4609" max="4609" width="14.28515625" style="1" customWidth="1"/>
    <col min="4610" max="4610" width="12.5703125" style="1" customWidth="1"/>
    <col min="4611" max="4860" width="9.140625" style="1"/>
    <col min="4861" max="4861" width="104.7109375" style="1" customWidth="1"/>
    <col min="4862" max="4862" width="4.7109375" style="1" customWidth="1"/>
    <col min="4863" max="4863" width="13.5703125" style="1" customWidth="1"/>
    <col min="4864" max="4864" width="13" style="1" customWidth="1"/>
    <col min="4865" max="4865" width="14.28515625" style="1" customWidth="1"/>
    <col min="4866" max="4866" width="12.5703125" style="1" customWidth="1"/>
    <col min="4867" max="5116" width="9.140625" style="1"/>
    <col min="5117" max="5117" width="104.7109375" style="1" customWidth="1"/>
    <col min="5118" max="5118" width="4.7109375" style="1" customWidth="1"/>
    <col min="5119" max="5119" width="13.5703125" style="1" customWidth="1"/>
    <col min="5120" max="5120" width="13" style="1" customWidth="1"/>
    <col min="5121" max="5121" width="14.28515625" style="1" customWidth="1"/>
    <col min="5122" max="5122" width="12.5703125" style="1" customWidth="1"/>
    <col min="5123" max="5372" width="9.140625" style="1"/>
    <col min="5373" max="5373" width="104.7109375" style="1" customWidth="1"/>
    <col min="5374" max="5374" width="4.7109375" style="1" customWidth="1"/>
    <col min="5375" max="5375" width="13.5703125" style="1" customWidth="1"/>
    <col min="5376" max="5376" width="13" style="1" customWidth="1"/>
    <col min="5377" max="5377" width="14.28515625" style="1" customWidth="1"/>
    <col min="5378" max="5378" width="12.5703125" style="1" customWidth="1"/>
    <col min="5379" max="5628" width="9.140625" style="1"/>
    <col min="5629" max="5629" width="104.7109375" style="1" customWidth="1"/>
    <col min="5630" max="5630" width="4.7109375" style="1" customWidth="1"/>
    <col min="5631" max="5631" width="13.5703125" style="1" customWidth="1"/>
    <col min="5632" max="5632" width="13" style="1" customWidth="1"/>
    <col min="5633" max="5633" width="14.28515625" style="1" customWidth="1"/>
    <col min="5634" max="5634" width="12.5703125" style="1" customWidth="1"/>
    <col min="5635" max="5884" width="9.140625" style="1"/>
    <col min="5885" max="5885" width="104.7109375" style="1" customWidth="1"/>
    <col min="5886" max="5886" width="4.7109375" style="1" customWidth="1"/>
    <col min="5887" max="5887" width="13.5703125" style="1" customWidth="1"/>
    <col min="5888" max="5888" width="13" style="1" customWidth="1"/>
    <col min="5889" max="5889" width="14.28515625" style="1" customWidth="1"/>
    <col min="5890" max="5890" width="12.5703125" style="1" customWidth="1"/>
    <col min="5891" max="6140" width="9.140625" style="1"/>
    <col min="6141" max="6141" width="104.7109375" style="1" customWidth="1"/>
    <col min="6142" max="6142" width="4.7109375" style="1" customWidth="1"/>
    <col min="6143" max="6143" width="13.5703125" style="1" customWidth="1"/>
    <col min="6144" max="6144" width="13" style="1" customWidth="1"/>
    <col min="6145" max="6145" width="14.28515625" style="1" customWidth="1"/>
    <col min="6146" max="6146" width="12.5703125" style="1" customWidth="1"/>
    <col min="6147" max="6396" width="9.140625" style="1"/>
    <col min="6397" max="6397" width="104.7109375" style="1" customWidth="1"/>
    <col min="6398" max="6398" width="4.7109375" style="1" customWidth="1"/>
    <col min="6399" max="6399" width="13.5703125" style="1" customWidth="1"/>
    <col min="6400" max="6400" width="13" style="1" customWidth="1"/>
    <col min="6401" max="6401" width="14.28515625" style="1" customWidth="1"/>
    <col min="6402" max="6402" width="12.5703125" style="1" customWidth="1"/>
    <col min="6403" max="6652" width="9.140625" style="1"/>
    <col min="6653" max="6653" width="104.7109375" style="1" customWidth="1"/>
    <col min="6654" max="6654" width="4.7109375" style="1" customWidth="1"/>
    <col min="6655" max="6655" width="13.5703125" style="1" customWidth="1"/>
    <col min="6656" max="6656" width="13" style="1" customWidth="1"/>
    <col min="6657" max="6657" width="14.28515625" style="1" customWidth="1"/>
    <col min="6658" max="6658" width="12.5703125" style="1" customWidth="1"/>
    <col min="6659" max="6908" width="9.140625" style="1"/>
    <col min="6909" max="6909" width="104.7109375" style="1" customWidth="1"/>
    <col min="6910" max="6910" width="4.7109375" style="1" customWidth="1"/>
    <col min="6911" max="6911" width="13.5703125" style="1" customWidth="1"/>
    <col min="6912" max="6912" width="13" style="1" customWidth="1"/>
    <col min="6913" max="6913" width="14.28515625" style="1" customWidth="1"/>
    <col min="6914" max="6914" width="12.5703125" style="1" customWidth="1"/>
    <col min="6915" max="7164" width="9.140625" style="1"/>
    <col min="7165" max="7165" width="104.7109375" style="1" customWidth="1"/>
    <col min="7166" max="7166" width="4.7109375" style="1" customWidth="1"/>
    <col min="7167" max="7167" width="13.5703125" style="1" customWidth="1"/>
    <col min="7168" max="7168" width="13" style="1" customWidth="1"/>
    <col min="7169" max="7169" width="14.28515625" style="1" customWidth="1"/>
    <col min="7170" max="7170" width="12.5703125" style="1" customWidth="1"/>
    <col min="7171" max="7420" width="9.140625" style="1"/>
    <col min="7421" max="7421" width="104.7109375" style="1" customWidth="1"/>
    <col min="7422" max="7422" width="4.7109375" style="1" customWidth="1"/>
    <col min="7423" max="7423" width="13.5703125" style="1" customWidth="1"/>
    <col min="7424" max="7424" width="13" style="1" customWidth="1"/>
    <col min="7425" max="7425" width="14.28515625" style="1" customWidth="1"/>
    <col min="7426" max="7426" width="12.5703125" style="1" customWidth="1"/>
    <col min="7427" max="7676" width="9.140625" style="1"/>
    <col min="7677" max="7677" width="104.7109375" style="1" customWidth="1"/>
    <col min="7678" max="7678" width="4.7109375" style="1" customWidth="1"/>
    <col min="7679" max="7679" width="13.5703125" style="1" customWidth="1"/>
    <col min="7680" max="7680" width="13" style="1" customWidth="1"/>
    <col min="7681" max="7681" width="14.28515625" style="1" customWidth="1"/>
    <col min="7682" max="7682" width="12.5703125" style="1" customWidth="1"/>
    <col min="7683" max="7932" width="9.140625" style="1"/>
    <col min="7933" max="7933" width="104.7109375" style="1" customWidth="1"/>
    <col min="7934" max="7934" width="4.7109375" style="1" customWidth="1"/>
    <col min="7935" max="7935" width="13.5703125" style="1" customWidth="1"/>
    <col min="7936" max="7936" width="13" style="1" customWidth="1"/>
    <col min="7937" max="7937" width="14.28515625" style="1" customWidth="1"/>
    <col min="7938" max="7938" width="12.5703125" style="1" customWidth="1"/>
    <col min="7939" max="8188" width="9.140625" style="1"/>
    <col min="8189" max="8189" width="104.7109375" style="1" customWidth="1"/>
    <col min="8190" max="8190" width="4.7109375" style="1" customWidth="1"/>
    <col min="8191" max="8191" width="13.5703125" style="1" customWidth="1"/>
    <col min="8192" max="8192" width="13" style="1" customWidth="1"/>
    <col min="8193" max="8193" width="14.28515625" style="1" customWidth="1"/>
    <col min="8194" max="8194" width="12.5703125" style="1" customWidth="1"/>
    <col min="8195" max="8444" width="9.140625" style="1"/>
    <col min="8445" max="8445" width="104.7109375" style="1" customWidth="1"/>
    <col min="8446" max="8446" width="4.7109375" style="1" customWidth="1"/>
    <col min="8447" max="8447" width="13.5703125" style="1" customWidth="1"/>
    <col min="8448" max="8448" width="13" style="1" customWidth="1"/>
    <col min="8449" max="8449" width="14.28515625" style="1" customWidth="1"/>
    <col min="8450" max="8450" width="12.5703125" style="1" customWidth="1"/>
    <col min="8451" max="8700" width="9.140625" style="1"/>
    <col min="8701" max="8701" width="104.7109375" style="1" customWidth="1"/>
    <col min="8702" max="8702" width="4.7109375" style="1" customWidth="1"/>
    <col min="8703" max="8703" width="13.5703125" style="1" customWidth="1"/>
    <col min="8704" max="8704" width="13" style="1" customWidth="1"/>
    <col min="8705" max="8705" width="14.28515625" style="1" customWidth="1"/>
    <col min="8706" max="8706" width="12.5703125" style="1" customWidth="1"/>
    <col min="8707" max="8956" width="9.140625" style="1"/>
    <col min="8957" max="8957" width="104.7109375" style="1" customWidth="1"/>
    <col min="8958" max="8958" width="4.7109375" style="1" customWidth="1"/>
    <col min="8959" max="8959" width="13.5703125" style="1" customWidth="1"/>
    <col min="8960" max="8960" width="13" style="1" customWidth="1"/>
    <col min="8961" max="8961" width="14.28515625" style="1" customWidth="1"/>
    <col min="8962" max="8962" width="12.5703125" style="1" customWidth="1"/>
    <col min="8963" max="9212" width="9.140625" style="1"/>
    <col min="9213" max="9213" width="104.7109375" style="1" customWidth="1"/>
    <col min="9214" max="9214" width="4.7109375" style="1" customWidth="1"/>
    <col min="9215" max="9215" width="13.5703125" style="1" customWidth="1"/>
    <col min="9216" max="9216" width="13" style="1" customWidth="1"/>
    <col min="9217" max="9217" width="14.28515625" style="1" customWidth="1"/>
    <col min="9218" max="9218" width="12.5703125" style="1" customWidth="1"/>
    <col min="9219" max="9468" width="9.140625" style="1"/>
    <col min="9469" max="9469" width="104.7109375" style="1" customWidth="1"/>
    <col min="9470" max="9470" width="4.7109375" style="1" customWidth="1"/>
    <col min="9471" max="9471" width="13.5703125" style="1" customWidth="1"/>
    <col min="9472" max="9472" width="13" style="1" customWidth="1"/>
    <col min="9473" max="9473" width="14.28515625" style="1" customWidth="1"/>
    <col min="9474" max="9474" width="12.5703125" style="1" customWidth="1"/>
    <col min="9475" max="9724" width="9.140625" style="1"/>
    <col min="9725" max="9725" width="104.7109375" style="1" customWidth="1"/>
    <col min="9726" max="9726" width="4.7109375" style="1" customWidth="1"/>
    <col min="9727" max="9727" width="13.5703125" style="1" customWidth="1"/>
    <col min="9728" max="9728" width="13" style="1" customWidth="1"/>
    <col min="9729" max="9729" width="14.28515625" style="1" customWidth="1"/>
    <col min="9730" max="9730" width="12.5703125" style="1" customWidth="1"/>
    <col min="9731" max="9980" width="9.140625" style="1"/>
    <col min="9981" max="9981" width="104.7109375" style="1" customWidth="1"/>
    <col min="9982" max="9982" width="4.7109375" style="1" customWidth="1"/>
    <col min="9983" max="9983" width="13.5703125" style="1" customWidth="1"/>
    <col min="9984" max="9984" width="13" style="1" customWidth="1"/>
    <col min="9985" max="9985" width="14.28515625" style="1" customWidth="1"/>
    <col min="9986" max="9986" width="12.5703125" style="1" customWidth="1"/>
    <col min="9987" max="10236" width="9.140625" style="1"/>
    <col min="10237" max="10237" width="104.7109375" style="1" customWidth="1"/>
    <col min="10238" max="10238" width="4.7109375" style="1" customWidth="1"/>
    <col min="10239" max="10239" width="13.5703125" style="1" customWidth="1"/>
    <col min="10240" max="10240" width="13" style="1" customWidth="1"/>
    <col min="10241" max="10241" width="14.28515625" style="1" customWidth="1"/>
    <col min="10242" max="10242" width="12.5703125" style="1" customWidth="1"/>
    <col min="10243" max="10492" width="9.140625" style="1"/>
    <col min="10493" max="10493" width="104.7109375" style="1" customWidth="1"/>
    <col min="10494" max="10494" width="4.7109375" style="1" customWidth="1"/>
    <col min="10495" max="10495" width="13.5703125" style="1" customWidth="1"/>
    <col min="10496" max="10496" width="13" style="1" customWidth="1"/>
    <col min="10497" max="10497" width="14.28515625" style="1" customWidth="1"/>
    <col min="10498" max="10498" width="12.5703125" style="1" customWidth="1"/>
    <col min="10499" max="10748" width="9.140625" style="1"/>
    <col min="10749" max="10749" width="104.7109375" style="1" customWidth="1"/>
    <col min="10750" max="10750" width="4.7109375" style="1" customWidth="1"/>
    <col min="10751" max="10751" width="13.5703125" style="1" customWidth="1"/>
    <col min="10752" max="10752" width="13" style="1" customWidth="1"/>
    <col min="10753" max="10753" width="14.28515625" style="1" customWidth="1"/>
    <col min="10754" max="10754" width="12.5703125" style="1" customWidth="1"/>
    <col min="10755" max="11004" width="9.140625" style="1"/>
    <col min="11005" max="11005" width="104.7109375" style="1" customWidth="1"/>
    <col min="11006" max="11006" width="4.7109375" style="1" customWidth="1"/>
    <col min="11007" max="11007" width="13.5703125" style="1" customWidth="1"/>
    <col min="11008" max="11008" width="13" style="1" customWidth="1"/>
    <col min="11009" max="11009" width="14.28515625" style="1" customWidth="1"/>
    <col min="11010" max="11010" width="12.5703125" style="1" customWidth="1"/>
    <col min="11011" max="11260" width="9.140625" style="1"/>
    <col min="11261" max="11261" width="104.7109375" style="1" customWidth="1"/>
    <col min="11262" max="11262" width="4.7109375" style="1" customWidth="1"/>
    <col min="11263" max="11263" width="13.5703125" style="1" customWidth="1"/>
    <col min="11264" max="11264" width="13" style="1" customWidth="1"/>
    <col min="11265" max="11265" width="14.28515625" style="1" customWidth="1"/>
    <col min="11266" max="11266" width="12.5703125" style="1" customWidth="1"/>
    <col min="11267" max="11516" width="9.140625" style="1"/>
    <col min="11517" max="11517" width="104.7109375" style="1" customWidth="1"/>
    <col min="11518" max="11518" width="4.7109375" style="1" customWidth="1"/>
    <col min="11519" max="11519" width="13.5703125" style="1" customWidth="1"/>
    <col min="11520" max="11520" width="13" style="1" customWidth="1"/>
    <col min="11521" max="11521" width="14.28515625" style="1" customWidth="1"/>
    <col min="11522" max="11522" width="12.5703125" style="1" customWidth="1"/>
    <col min="11523" max="11772" width="9.140625" style="1"/>
    <col min="11773" max="11773" width="104.7109375" style="1" customWidth="1"/>
    <col min="11774" max="11774" width="4.7109375" style="1" customWidth="1"/>
    <col min="11775" max="11775" width="13.5703125" style="1" customWidth="1"/>
    <col min="11776" max="11776" width="13" style="1" customWidth="1"/>
    <col min="11777" max="11777" width="14.28515625" style="1" customWidth="1"/>
    <col min="11778" max="11778" width="12.5703125" style="1" customWidth="1"/>
    <col min="11779" max="12028" width="9.140625" style="1"/>
    <col min="12029" max="12029" width="104.7109375" style="1" customWidth="1"/>
    <col min="12030" max="12030" width="4.7109375" style="1" customWidth="1"/>
    <col min="12031" max="12031" width="13.5703125" style="1" customWidth="1"/>
    <col min="12032" max="12032" width="13" style="1" customWidth="1"/>
    <col min="12033" max="12033" width="14.28515625" style="1" customWidth="1"/>
    <col min="12034" max="12034" width="12.5703125" style="1" customWidth="1"/>
    <col min="12035" max="12284" width="9.140625" style="1"/>
    <col min="12285" max="12285" width="104.7109375" style="1" customWidth="1"/>
    <col min="12286" max="12286" width="4.7109375" style="1" customWidth="1"/>
    <col min="12287" max="12287" width="13.5703125" style="1" customWidth="1"/>
    <col min="12288" max="12288" width="13" style="1" customWidth="1"/>
    <col min="12289" max="12289" width="14.28515625" style="1" customWidth="1"/>
    <col min="12290" max="12290" width="12.5703125" style="1" customWidth="1"/>
    <col min="12291" max="12540" width="9.140625" style="1"/>
    <col min="12541" max="12541" width="104.7109375" style="1" customWidth="1"/>
    <col min="12542" max="12542" width="4.7109375" style="1" customWidth="1"/>
    <col min="12543" max="12543" width="13.5703125" style="1" customWidth="1"/>
    <col min="12544" max="12544" width="13" style="1" customWidth="1"/>
    <col min="12545" max="12545" width="14.28515625" style="1" customWidth="1"/>
    <col min="12546" max="12546" width="12.5703125" style="1" customWidth="1"/>
    <col min="12547" max="12796" width="9.140625" style="1"/>
    <col min="12797" max="12797" width="104.7109375" style="1" customWidth="1"/>
    <col min="12798" max="12798" width="4.7109375" style="1" customWidth="1"/>
    <col min="12799" max="12799" width="13.5703125" style="1" customWidth="1"/>
    <col min="12800" max="12800" width="13" style="1" customWidth="1"/>
    <col min="12801" max="12801" width="14.28515625" style="1" customWidth="1"/>
    <col min="12802" max="12802" width="12.5703125" style="1" customWidth="1"/>
    <col min="12803" max="13052" width="9.140625" style="1"/>
    <col min="13053" max="13053" width="104.7109375" style="1" customWidth="1"/>
    <col min="13054" max="13054" width="4.7109375" style="1" customWidth="1"/>
    <col min="13055" max="13055" width="13.5703125" style="1" customWidth="1"/>
    <col min="13056" max="13056" width="13" style="1" customWidth="1"/>
    <col min="13057" max="13057" width="14.28515625" style="1" customWidth="1"/>
    <col min="13058" max="13058" width="12.5703125" style="1" customWidth="1"/>
    <col min="13059" max="13308" width="9.140625" style="1"/>
    <col min="13309" max="13309" width="104.7109375" style="1" customWidth="1"/>
    <col min="13310" max="13310" width="4.7109375" style="1" customWidth="1"/>
    <col min="13311" max="13311" width="13.5703125" style="1" customWidth="1"/>
    <col min="13312" max="13312" width="13" style="1" customWidth="1"/>
    <col min="13313" max="13313" width="14.28515625" style="1" customWidth="1"/>
    <col min="13314" max="13314" width="12.5703125" style="1" customWidth="1"/>
    <col min="13315" max="13564" width="9.140625" style="1"/>
    <col min="13565" max="13565" width="104.7109375" style="1" customWidth="1"/>
    <col min="13566" max="13566" width="4.7109375" style="1" customWidth="1"/>
    <col min="13567" max="13567" width="13.5703125" style="1" customWidth="1"/>
    <col min="13568" max="13568" width="13" style="1" customWidth="1"/>
    <col min="13569" max="13569" width="14.28515625" style="1" customWidth="1"/>
    <col min="13570" max="13570" width="12.5703125" style="1" customWidth="1"/>
    <col min="13571" max="13820" width="9.140625" style="1"/>
    <col min="13821" max="13821" width="104.7109375" style="1" customWidth="1"/>
    <col min="13822" max="13822" width="4.7109375" style="1" customWidth="1"/>
    <col min="13823" max="13823" width="13.5703125" style="1" customWidth="1"/>
    <col min="13824" max="13824" width="13" style="1" customWidth="1"/>
    <col min="13825" max="13825" width="14.28515625" style="1" customWidth="1"/>
    <col min="13826" max="13826" width="12.5703125" style="1" customWidth="1"/>
    <col min="13827" max="14076" width="9.140625" style="1"/>
    <col min="14077" max="14077" width="104.7109375" style="1" customWidth="1"/>
    <col min="14078" max="14078" width="4.7109375" style="1" customWidth="1"/>
    <col min="14079" max="14079" width="13.5703125" style="1" customWidth="1"/>
    <col min="14080" max="14080" width="13" style="1" customWidth="1"/>
    <col min="14081" max="14081" width="14.28515625" style="1" customWidth="1"/>
    <col min="14082" max="14082" width="12.5703125" style="1" customWidth="1"/>
    <col min="14083" max="14332" width="9.140625" style="1"/>
    <col min="14333" max="14333" width="104.7109375" style="1" customWidth="1"/>
    <col min="14334" max="14334" width="4.7109375" style="1" customWidth="1"/>
    <col min="14335" max="14335" width="13.5703125" style="1" customWidth="1"/>
    <col min="14336" max="14336" width="13" style="1" customWidth="1"/>
    <col min="14337" max="14337" width="14.28515625" style="1" customWidth="1"/>
    <col min="14338" max="14338" width="12.5703125" style="1" customWidth="1"/>
    <col min="14339" max="14588" width="9.140625" style="1"/>
    <col min="14589" max="14589" width="104.7109375" style="1" customWidth="1"/>
    <col min="14590" max="14590" width="4.7109375" style="1" customWidth="1"/>
    <col min="14591" max="14591" width="13.5703125" style="1" customWidth="1"/>
    <col min="14592" max="14592" width="13" style="1" customWidth="1"/>
    <col min="14593" max="14593" width="14.28515625" style="1" customWidth="1"/>
    <col min="14594" max="14594" width="12.5703125" style="1" customWidth="1"/>
    <col min="14595" max="14844" width="9.140625" style="1"/>
    <col min="14845" max="14845" width="104.7109375" style="1" customWidth="1"/>
    <col min="14846" max="14846" width="4.7109375" style="1" customWidth="1"/>
    <col min="14847" max="14847" width="13.5703125" style="1" customWidth="1"/>
    <col min="14848" max="14848" width="13" style="1" customWidth="1"/>
    <col min="14849" max="14849" width="14.28515625" style="1" customWidth="1"/>
    <col min="14850" max="14850" width="12.5703125" style="1" customWidth="1"/>
    <col min="14851" max="15100" width="9.140625" style="1"/>
    <col min="15101" max="15101" width="104.7109375" style="1" customWidth="1"/>
    <col min="15102" max="15102" width="4.7109375" style="1" customWidth="1"/>
    <col min="15103" max="15103" width="13.5703125" style="1" customWidth="1"/>
    <col min="15104" max="15104" width="13" style="1" customWidth="1"/>
    <col min="15105" max="15105" width="14.28515625" style="1" customWidth="1"/>
    <col min="15106" max="15106" width="12.5703125" style="1" customWidth="1"/>
    <col min="15107" max="15356" width="9.140625" style="1"/>
    <col min="15357" max="15357" width="104.7109375" style="1" customWidth="1"/>
    <col min="15358" max="15358" width="4.7109375" style="1" customWidth="1"/>
    <col min="15359" max="15359" width="13.5703125" style="1" customWidth="1"/>
    <col min="15360" max="15360" width="13" style="1" customWidth="1"/>
    <col min="15361" max="15361" width="14.28515625" style="1" customWidth="1"/>
    <col min="15362" max="15362" width="12.5703125" style="1" customWidth="1"/>
    <col min="15363" max="15612" width="9.140625" style="1"/>
    <col min="15613" max="15613" width="104.7109375" style="1" customWidth="1"/>
    <col min="15614" max="15614" width="4.7109375" style="1" customWidth="1"/>
    <col min="15615" max="15615" width="13.5703125" style="1" customWidth="1"/>
    <col min="15616" max="15616" width="13" style="1" customWidth="1"/>
    <col min="15617" max="15617" width="14.28515625" style="1" customWidth="1"/>
    <col min="15618" max="15618" width="12.5703125" style="1" customWidth="1"/>
    <col min="15619" max="15868" width="9.140625" style="1"/>
    <col min="15869" max="15869" width="104.7109375" style="1" customWidth="1"/>
    <col min="15870" max="15870" width="4.7109375" style="1" customWidth="1"/>
    <col min="15871" max="15871" width="13.5703125" style="1" customWidth="1"/>
    <col min="15872" max="15872" width="13" style="1" customWidth="1"/>
    <col min="15873" max="15873" width="14.28515625" style="1" customWidth="1"/>
    <col min="15874" max="15874" width="12.5703125" style="1" customWidth="1"/>
    <col min="15875" max="16124" width="9.140625" style="1"/>
    <col min="16125" max="16125" width="104.7109375" style="1" customWidth="1"/>
    <col min="16126" max="16126" width="4.7109375" style="1" customWidth="1"/>
    <col min="16127" max="16127" width="13.5703125" style="1" customWidth="1"/>
    <col min="16128" max="16128" width="13" style="1" customWidth="1"/>
    <col min="16129" max="16129" width="14.28515625" style="1" customWidth="1"/>
    <col min="16130" max="16130" width="12.5703125" style="1" customWidth="1"/>
    <col min="16131" max="16384" width="9.140625" style="1"/>
  </cols>
  <sheetData>
    <row r="1" spans="1:7" x14ac:dyDescent="0.25">
      <c r="A1" s="76" t="s">
        <v>20</v>
      </c>
    </row>
    <row r="2" spans="1:7" x14ac:dyDescent="0.25">
      <c r="A2" s="76"/>
    </row>
    <row r="3" spans="1:7" ht="18.75" customHeight="1" x14ac:dyDescent="0.25">
      <c r="A3" s="210" t="s">
        <v>16</v>
      </c>
      <c r="B3" s="210"/>
      <c r="C3" s="210"/>
      <c r="D3" s="210"/>
      <c r="E3" s="210"/>
      <c r="F3" s="211"/>
    </row>
    <row r="4" spans="1:7" ht="30" customHeight="1" x14ac:dyDescent="0.25">
      <c r="A4" s="212" t="s">
        <v>207</v>
      </c>
      <c r="B4" s="213"/>
      <c r="C4" s="213"/>
      <c r="D4" s="213"/>
      <c r="E4" s="213"/>
      <c r="F4" s="213"/>
    </row>
    <row r="5" spans="1:7" ht="15.75" x14ac:dyDescent="0.25">
      <c r="A5" s="203" t="s">
        <v>208</v>
      </c>
      <c r="B5" s="204"/>
      <c r="C5" s="204"/>
      <c r="D5" s="204"/>
      <c r="E5" s="204"/>
      <c r="F5" s="205"/>
    </row>
    <row r="6" spans="1:7" ht="21.75" customHeight="1" thickBot="1" x14ac:dyDescent="0.3">
      <c r="A6" s="87"/>
      <c r="B6" s="27"/>
      <c r="C6" s="88"/>
      <c r="D6" s="88"/>
      <c r="E6" s="88"/>
      <c r="F6" s="89"/>
    </row>
    <row r="7" spans="1:7" ht="26.25" customHeight="1" x14ac:dyDescent="0.25">
      <c r="A7" s="214" t="s">
        <v>17</v>
      </c>
      <c r="B7" s="216" t="s">
        <v>0</v>
      </c>
      <c r="C7" s="218" t="s">
        <v>1</v>
      </c>
      <c r="D7" s="219"/>
      <c r="E7" s="218" t="s">
        <v>97</v>
      </c>
      <c r="F7" s="220"/>
    </row>
    <row r="8" spans="1:7" ht="31.5" customHeight="1" thickBot="1" x14ac:dyDescent="0.3">
      <c r="A8" s="215"/>
      <c r="B8" s="217"/>
      <c r="C8" s="65" t="s">
        <v>2</v>
      </c>
      <c r="D8" s="65" t="s">
        <v>3</v>
      </c>
      <c r="E8" s="65" t="s">
        <v>2</v>
      </c>
      <c r="F8" s="66" t="s">
        <v>3</v>
      </c>
    </row>
    <row r="9" spans="1:7" ht="17.25" customHeight="1" x14ac:dyDescent="0.25">
      <c r="A9" s="62" t="s">
        <v>18</v>
      </c>
      <c r="B9" s="120" t="s">
        <v>19</v>
      </c>
      <c r="C9" s="63" t="s">
        <v>23</v>
      </c>
      <c r="D9" s="63" t="s">
        <v>24</v>
      </c>
      <c r="E9" s="63" t="s">
        <v>25</v>
      </c>
      <c r="F9" s="64" t="s">
        <v>26</v>
      </c>
    </row>
    <row r="10" spans="1:7" ht="20.25" customHeight="1" x14ac:dyDescent="0.25">
      <c r="A10" s="94" t="s">
        <v>133</v>
      </c>
      <c r="B10" s="95">
        <v>1</v>
      </c>
      <c r="C10" s="96">
        <f>C11+C14+C18+C19+C21+C22+C24</f>
        <v>14408</v>
      </c>
      <c r="D10" s="96">
        <f>D11+D14+D18+D19+D21+D22+D24</f>
        <v>4192</v>
      </c>
      <c r="E10" s="97" t="s">
        <v>4</v>
      </c>
      <c r="F10" s="98" t="s">
        <v>4</v>
      </c>
    </row>
    <row r="11" spans="1:7" ht="18" customHeight="1" x14ac:dyDescent="0.25">
      <c r="A11" s="79" t="s">
        <v>102</v>
      </c>
      <c r="B11" s="77">
        <f t="shared" ref="B11:B41" si="0">B10+1</f>
        <v>2</v>
      </c>
      <c r="C11" s="99">
        <v>649</v>
      </c>
      <c r="D11" s="99">
        <v>339</v>
      </c>
      <c r="E11" s="100" t="s">
        <v>4</v>
      </c>
      <c r="F11" s="101" t="s">
        <v>4</v>
      </c>
    </row>
    <row r="12" spans="1:7" ht="31.5" customHeight="1" x14ac:dyDescent="0.25">
      <c r="A12" s="102" t="s">
        <v>140</v>
      </c>
      <c r="B12" s="18">
        <f t="shared" si="0"/>
        <v>3</v>
      </c>
      <c r="C12" s="24"/>
      <c r="D12" s="24"/>
      <c r="E12" s="25" t="s">
        <v>4</v>
      </c>
      <c r="F12" s="103" t="s">
        <v>4</v>
      </c>
    </row>
    <row r="13" spans="1:7" ht="24.75" customHeight="1" x14ac:dyDescent="0.25">
      <c r="A13" s="102" t="s">
        <v>146</v>
      </c>
      <c r="B13" s="18">
        <f>B12+1</f>
        <v>4</v>
      </c>
      <c r="C13" s="24"/>
      <c r="D13" s="24"/>
      <c r="E13" s="25" t="s">
        <v>4</v>
      </c>
      <c r="F13" s="103" t="s">
        <v>4</v>
      </c>
      <c r="G13" s="26"/>
    </row>
    <row r="14" spans="1:7" ht="19.5" customHeight="1" x14ac:dyDescent="0.25">
      <c r="A14" s="79" t="s">
        <v>101</v>
      </c>
      <c r="B14" s="18">
        <f t="shared" si="0"/>
        <v>5</v>
      </c>
      <c r="C14" s="104">
        <f>SUM(C15:C17)</f>
        <v>7743</v>
      </c>
      <c r="D14" s="104">
        <f>SUM(D15:D17)</f>
        <v>3342</v>
      </c>
      <c r="E14" s="100" t="s">
        <v>4</v>
      </c>
      <c r="F14" s="101" t="s">
        <v>4</v>
      </c>
    </row>
    <row r="15" spans="1:7" ht="30.75" customHeight="1" x14ac:dyDescent="0.25">
      <c r="A15" s="39" t="s">
        <v>21</v>
      </c>
      <c r="B15" s="121">
        <f t="shared" si="0"/>
        <v>6</v>
      </c>
      <c r="C15" s="4">
        <v>2198</v>
      </c>
      <c r="D15" s="4">
        <v>1099</v>
      </c>
      <c r="E15" s="3" t="s">
        <v>4</v>
      </c>
      <c r="F15" s="61" t="s">
        <v>4</v>
      </c>
    </row>
    <row r="16" spans="1:7" ht="32.25" customHeight="1" x14ac:dyDescent="0.25">
      <c r="A16" s="39" t="s">
        <v>138</v>
      </c>
      <c r="B16" s="18">
        <f t="shared" si="0"/>
        <v>7</v>
      </c>
      <c r="C16" s="4">
        <v>5545</v>
      </c>
      <c r="D16" s="4">
        <v>2243</v>
      </c>
      <c r="E16" s="3" t="s">
        <v>4</v>
      </c>
      <c r="F16" s="61" t="s">
        <v>4</v>
      </c>
    </row>
    <row r="17" spans="1:6" ht="16.5" customHeight="1" x14ac:dyDescent="0.25">
      <c r="A17" s="39" t="s">
        <v>136</v>
      </c>
      <c r="B17" s="18">
        <f t="shared" si="0"/>
        <v>8</v>
      </c>
      <c r="C17" s="4"/>
      <c r="D17" s="4"/>
      <c r="E17" s="3" t="s">
        <v>4</v>
      </c>
      <c r="F17" s="61" t="s">
        <v>4</v>
      </c>
    </row>
    <row r="18" spans="1:6" ht="45.75" customHeight="1" x14ac:dyDescent="0.25">
      <c r="A18" s="93" t="s">
        <v>139</v>
      </c>
      <c r="B18" s="18">
        <f t="shared" si="0"/>
        <v>9</v>
      </c>
      <c r="C18" s="4">
        <v>6016</v>
      </c>
      <c r="D18" s="4">
        <v>511</v>
      </c>
      <c r="E18" s="3" t="s">
        <v>4</v>
      </c>
      <c r="F18" s="61" t="s">
        <v>4</v>
      </c>
    </row>
    <row r="19" spans="1:6" ht="16.5" customHeight="1" x14ac:dyDescent="0.25">
      <c r="A19" s="9" t="s">
        <v>103</v>
      </c>
      <c r="B19" s="18">
        <f>B18+1</f>
        <v>10</v>
      </c>
      <c r="C19" s="4"/>
      <c r="D19" s="4"/>
      <c r="E19" s="3" t="s">
        <v>4</v>
      </c>
      <c r="F19" s="61" t="s">
        <v>4</v>
      </c>
    </row>
    <row r="20" spans="1:6" ht="17.25" customHeight="1" x14ac:dyDescent="0.25">
      <c r="A20" s="149" t="s">
        <v>130</v>
      </c>
      <c r="B20" s="18">
        <f t="shared" si="0"/>
        <v>11</v>
      </c>
      <c r="C20" s="4"/>
      <c r="D20" s="4"/>
      <c r="E20" s="3" t="s">
        <v>4</v>
      </c>
      <c r="F20" s="61" t="s">
        <v>4</v>
      </c>
    </row>
    <row r="21" spans="1:6" ht="35.25" customHeight="1" x14ac:dyDescent="0.25">
      <c r="A21" s="93" t="s">
        <v>106</v>
      </c>
      <c r="B21" s="18">
        <f t="shared" si="0"/>
        <v>12</v>
      </c>
      <c r="C21" s="4"/>
      <c r="D21" s="4"/>
      <c r="E21" s="3" t="s">
        <v>4</v>
      </c>
      <c r="F21" s="61" t="s">
        <v>4</v>
      </c>
    </row>
    <row r="22" spans="1:6" ht="33" customHeight="1" x14ac:dyDescent="0.25">
      <c r="A22" s="93" t="s">
        <v>107</v>
      </c>
      <c r="B22" s="77">
        <f t="shared" si="0"/>
        <v>13</v>
      </c>
      <c r="C22" s="4"/>
      <c r="D22" s="4"/>
      <c r="E22" s="3" t="s">
        <v>4</v>
      </c>
      <c r="F22" s="61" t="s">
        <v>4</v>
      </c>
    </row>
    <row r="23" spans="1:6" ht="20.25" customHeight="1" x14ac:dyDescent="0.25">
      <c r="A23" s="149" t="s">
        <v>131</v>
      </c>
      <c r="B23" s="77">
        <f>B22+1</f>
        <v>14</v>
      </c>
      <c r="C23" s="4"/>
      <c r="D23" s="4"/>
      <c r="E23" s="25" t="s">
        <v>4</v>
      </c>
      <c r="F23" s="103" t="s">
        <v>4</v>
      </c>
    </row>
    <row r="24" spans="1:6" ht="33" customHeight="1" x14ac:dyDescent="0.25">
      <c r="A24" s="93" t="s">
        <v>111</v>
      </c>
      <c r="B24" s="18">
        <f>B23+1</f>
        <v>15</v>
      </c>
      <c r="C24" s="4"/>
      <c r="D24" s="4"/>
      <c r="E24" s="3" t="s">
        <v>4</v>
      </c>
      <c r="F24" s="61" t="s">
        <v>4</v>
      </c>
    </row>
    <row r="25" spans="1:6" ht="35.25" customHeight="1" x14ac:dyDescent="0.25">
      <c r="A25" s="105" t="s">
        <v>159</v>
      </c>
      <c r="B25" s="95">
        <f>B24+1</f>
        <v>16</v>
      </c>
      <c r="C25" s="106" t="s">
        <v>4</v>
      </c>
      <c r="D25" s="106" t="s">
        <v>4</v>
      </c>
      <c r="E25" s="96">
        <f>E26+E28+E30+E32+E34+E35+E37</f>
        <v>0</v>
      </c>
      <c r="F25" s="96">
        <f>F26+F28+F30+F32+F34+F35+F37</f>
        <v>0</v>
      </c>
    </row>
    <row r="26" spans="1:6" ht="20.25" customHeight="1" x14ac:dyDescent="0.25">
      <c r="A26" s="9" t="s">
        <v>28</v>
      </c>
      <c r="B26" s="18">
        <f t="shared" si="0"/>
        <v>17</v>
      </c>
      <c r="C26" s="3" t="s">
        <v>4</v>
      </c>
      <c r="D26" s="3" t="s">
        <v>4</v>
      </c>
      <c r="E26" s="4"/>
      <c r="F26" s="21"/>
    </row>
    <row r="27" spans="1:6" ht="18" customHeight="1" x14ac:dyDescent="0.25">
      <c r="A27" s="39" t="s">
        <v>108</v>
      </c>
      <c r="B27" s="18">
        <f t="shared" si="0"/>
        <v>18</v>
      </c>
      <c r="C27" s="3" t="s">
        <v>4</v>
      </c>
      <c r="D27" s="3" t="s">
        <v>4</v>
      </c>
      <c r="E27" s="4"/>
      <c r="F27" s="21"/>
    </row>
    <row r="28" spans="1:6" ht="18" customHeight="1" x14ac:dyDescent="0.25">
      <c r="A28" s="9" t="s">
        <v>27</v>
      </c>
      <c r="B28" s="18">
        <f t="shared" si="0"/>
        <v>19</v>
      </c>
      <c r="C28" s="3" t="s">
        <v>4</v>
      </c>
      <c r="D28" s="3" t="s">
        <v>4</v>
      </c>
      <c r="E28" s="4"/>
      <c r="F28" s="21"/>
    </row>
    <row r="29" spans="1:6" ht="20.25" customHeight="1" x14ac:dyDescent="0.25">
      <c r="A29" s="39" t="s">
        <v>108</v>
      </c>
      <c r="B29" s="18">
        <f t="shared" si="0"/>
        <v>20</v>
      </c>
      <c r="C29" s="3" t="s">
        <v>4</v>
      </c>
      <c r="D29" s="3" t="s">
        <v>4</v>
      </c>
      <c r="E29" s="4"/>
      <c r="F29" s="21"/>
    </row>
    <row r="30" spans="1:6" ht="16.5" customHeight="1" x14ac:dyDescent="0.25">
      <c r="A30" s="9" t="s">
        <v>29</v>
      </c>
      <c r="B30" s="18">
        <f t="shared" si="0"/>
        <v>21</v>
      </c>
      <c r="C30" s="3" t="s">
        <v>4</v>
      </c>
      <c r="D30" s="3" t="s">
        <v>4</v>
      </c>
      <c r="E30" s="4"/>
      <c r="F30" s="21"/>
    </row>
    <row r="31" spans="1:6" ht="19.5" customHeight="1" x14ac:dyDescent="0.25">
      <c r="A31" s="39" t="s">
        <v>108</v>
      </c>
      <c r="B31" s="18">
        <f t="shared" si="0"/>
        <v>22</v>
      </c>
      <c r="C31" s="3" t="s">
        <v>4</v>
      </c>
      <c r="D31" s="3" t="s">
        <v>4</v>
      </c>
      <c r="E31" s="4"/>
      <c r="F31" s="21"/>
    </row>
    <row r="32" spans="1:6" ht="21.75" customHeight="1" x14ac:dyDescent="0.25">
      <c r="A32" s="9" t="s">
        <v>30</v>
      </c>
      <c r="B32" s="18">
        <f t="shared" si="0"/>
        <v>23</v>
      </c>
      <c r="C32" s="3" t="s">
        <v>4</v>
      </c>
      <c r="D32" s="3" t="s">
        <v>4</v>
      </c>
      <c r="E32" s="4"/>
      <c r="F32" s="21"/>
    </row>
    <row r="33" spans="1:6" ht="17.25" customHeight="1" x14ac:dyDescent="0.25">
      <c r="A33" s="39" t="s">
        <v>108</v>
      </c>
      <c r="B33" s="18">
        <f t="shared" si="0"/>
        <v>24</v>
      </c>
      <c r="C33" s="3" t="s">
        <v>4</v>
      </c>
      <c r="D33" s="3" t="s">
        <v>4</v>
      </c>
      <c r="E33" s="4"/>
      <c r="F33" s="21"/>
    </row>
    <row r="34" spans="1:6" ht="15" customHeight="1" x14ac:dyDescent="0.25">
      <c r="A34" s="9" t="s">
        <v>31</v>
      </c>
      <c r="B34" s="18">
        <f t="shared" si="0"/>
        <v>25</v>
      </c>
      <c r="C34" s="3" t="s">
        <v>4</v>
      </c>
      <c r="D34" s="3" t="s">
        <v>4</v>
      </c>
      <c r="E34" s="4"/>
      <c r="F34" s="21"/>
    </row>
    <row r="35" spans="1:6" ht="15" customHeight="1" x14ac:dyDescent="0.25">
      <c r="A35" s="93" t="s">
        <v>153</v>
      </c>
      <c r="B35" s="18">
        <f>B34+1</f>
        <v>26</v>
      </c>
      <c r="C35" s="25" t="s">
        <v>4</v>
      </c>
      <c r="D35" s="25" t="s">
        <v>4</v>
      </c>
      <c r="E35" s="24"/>
      <c r="F35" s="29"/>
    </row>
    <row r="36" spans="1:6" ht="15" customHeight="1" x14ac:dyDescent="0.25">
      <c r="A36" s="39" t="s">
        <v>108</v>
      </c>
      <c r="B36" s="18">
        <f>B35+1</f>
        <v>27</v>
      </c>
      <c r="C36" s="25" t="s">
        <v>4</v>
      </c>
      <c r="D36" s="25" t="s">
        <v>4</v>
      </c>
      <c r="E36" s="24"/>
      <c r="F36" s="29"/>
    </row>
    <row r="37" spans="1:6" ht="18" customHeight="1" x14ac:dyDescent="0.25">
      <c r="A37" s="93" t="s">
        <v>145</v>
      </c>
      <c r="B37" s="18">
        <f>B36+1</f>
        <v>28</v>
      </c>
      <c r="C37" s="25" t="s">
        <v>4</v>
      </c>
      <c r="D37" s="25" t="s">
        <v>4</v>
      </c>
      <c r="E37" s="24"/>
      <c r="F37" s="29"/>
    </row>
    <row r="38" spans="1:6" ht="17.25" customHeight="1" x14ac:dyDescent="0.25">
      <c r="A38" s="149" t="s">
        <v>130</v>
      </c>
      <c r="B38" s="18">
        <f>B37+1</f>
        <v>29</v>
      </c>
      <c r="C38" s="25" t="s">
        <v>4</v>
      </c>
      <c r="D38" s="25" t="s">
        <v>4</v>
      </c>
      <c r="E38" s="24"/>
      <c r="F38" s="29"/>
    </row>
    <row r="39" spans="1:6" ht="15" customHeight="1" x14ac:dyDescent="0.25">
      <c r="A39" s="94" t="s">
        <v>158</v>
      </c>
      <c r="B39" s="95">
        <f>B38+1</f>
        <v>30</v>
      </c>
      <c r="C39" s="96">
        <f>C40+C44</f>
        <v>14776</v>
      </c>
      <c r="D39" s="96">
        <f t="shared" ref="D39:F39" si="1">D40+D44</f>
        <v>4371</v>
      </c>
      <c r="E39" s="96">
        <f t="shared" si="1"/>
        <v>0</v>
      </c>
      <c r="F39" s="96">
        <f t="shared" si="1"/>
        <v>0</v>
      </c>
    </row>
    <row r="40" spans="1:6" ht="21" customHeight="1" x14ac:dyDescent="0.25">
      <c r="A40" s="86" t="s">
        <v>32</v>
      </c>
      <c r="B40" s="18">
        <f t="shared" si="0"/>
        <v>31</v>
      </c>
      <c r="C40" s="4">
        <v>6016</v>
      </c>
      <c r="D40" s="4">
        <v>358</v>
      </c>
      <c r="E40" s="4"/>
      <c r="F40" s="21"/>
    </row>
    <row r="41" spans="1:6" ht="18" customHeight="1" x14ac:dyDescent="0.25">
      <c r="A41" s="17" t="s">
        <v>5</v>
      </c>
      <c r="B41" s="18">
        <f t="shared" si="0"/>
        <v>32</v>
      </c>
      <c r="C41" s="85"/>
      <c r="D41" s="85"/>
      <c r="E41" s="3" t="s">
        <v>4</v>
      </c>
      <c r="F41" s="61" t="s">
        <v>4</v>
      </c>
    </row>
    <row r="42" spans="1:6" ht="27" customHeight="1" x14ac:dyDescent="0.25">
      <c r="A42" s="30" t="s">
        <v>169</v>
      </c>
      <c r="B42" s="18">
        <f>B41+1</f>
        <v>33</v>
      </c>
      <c r="C42" s="85"/>
      <c r="D42" s="85"/>
      <c r="E42" s="3" t="s">
        <v>4</v>
      </c>
      <c r="F42" s="61" t="s">
        <v>4</v>
      </c>
    </row>
    <row r="43" spans="1:6" ht="18.75" customHeight="1" x14ac:dyDescent="0.25">
      <c r="A43" s="30" t="s">
        <v>180</v>
      </c>
      <c r="B43" s="18">
        <f>B42+1</f>
        <v>34</v>
      </c>
      <c r="C43" s="85"/>
      <c r="D43" s="85"/>
      <c r="E43" s="189"/>
      <c r="F43" s="190"/>
    </row>
    <row r="44" spans="1:6" ht="26.25" customHeight="1" x14ac:dyDescent="0.25">
      <c r="A44" s="108" t="s">
        <v>160</v>
      </c>
      <c r="B44" s="95">
        <f>B43+1</f>
        <v>35</v>
      </c>
      <c r="C44" s="96">
        <f>C45+C55+C66+C74+C84+C85+C89+C90</f>
        <v>8760</v>
      </c>
      <c r="D44" s="96">
        <f>D45+D55+D66+D74+D84+D85+D89+D90</f>
        <v>4013</v>
      </c>
      <c r="E44" s="96">
        <f>E45+E55+E66+E74+E90</f>
        <v>0</v>
      </c>
      <c r="F44" s="107">
        <f>F45+F55+F66+F74+F90</f>
        <v>0</v>
      </c>
    </row>
    <row r="45" spans="1:6" ht="26.25" customHeight="1" x14ac:dyDescent="0.25">
      <c r="A45" s="20" t="s">
        <v>33</v>
      </c>
      <c r="B45" s="18">
        <f t="shared" ref="B45:B76" si="2">B44+1</f>
        <v>36</v>
      </c>
      <c r="C45" s="161">
        <f>C46+C47+C48+C49+C50+C51+C52+C53+C54</f>
        <v>5781</v>
      </c>
      <c r="D45" s="161">
        <f>D46+D47+D48+D49+D50+D51+D52+D53+D54</f>
        <v>2769</v>
      </c>
      <c r="E45" s="161">
        <f>E46+E47+E48+E49+E50+E51+E52+E53+E54</f>
        <v>0</v>
      </c>
      <c r="F45" s="162">
        <f>F46+F47+F48+F49+F50+F51+F52+F53+F54</f>
        <v>0</v>
      </c>
    </row>
    <row r="46" spans="1:6" ht="16.5" customHeight="1" x14ac:dyDescent="0.25">
      <c r="A46" s="19" t="s">
        <v>34</v>
      </c>
      <c r="B46" s="18">
        <f t="shared" si="2"/>
        <v>37</v>
      </c>
      <c r="C46" s="4">
        <v>5708</v>
      </c>
      <c r="D46" s="4">
        <v>2705</v>
      </c>
      <c r="E46" s="4"/>
      <c r="F46" s="21"/>
    </row>
    <row r="47" spans="1:6" ht="18.75" customHeight="1" x14ac:dyDescent="0.25">
      <c r="A47" s="19" t="s">
        <v>35</v>
      </c>
      <c r="B47" s="18">
        <f t="shared" si="2"/>
        <v>38</v>
      </c>
      <c r="C47" s="4">
        <v>10</v>
      </c>
      <c r="D47" s="4">
        <v>4</v>
      </c>
      <c r="E47" s="4"/>
      <c r="F47" s="21"/>
    </row>
    <row r="48" spans="1:6" ht="16.5" customHeight="1" x14ac:dyDescent="0.25">
      <c r="A48" s="19" t="s">
        <v>39</v>
      </c>
      <c r="B48" s="18">
        <f t="shared" si="2"/>
        <v>39</v>
      </c>
      <c r="C48" s="4"/>
      <c r="D48" s="4"/>
      <c r="E48" s="4"/>
      <c r="F48" s="21"/>
    </row>
    <row r="49" spans="1:6" ht="16.5" customHeight="1" x14ac:dyDescent="0.25">
      <c r="A49" s="19" t="s">
        <v>36</v>
      </c>
      <c r="B49" s="18">
        <f t="shared" si="2"/>
        <v>40</v>
      </c>
      <c r="C49" s="4"/>
      <c r="D49" s="4"/>
      <c r="E49" s="4"/>
      <c r="F49" s="21"/>
    </row>
    <row r="50" spans="1:6" ht="18.75" customHeight="1" x14ac:dyDescent="0.25">
      <c r="A50" s="19" t="s">
        <v>37</v>
      </c>
      <c r="B50" s="18">
        <f t="shared" si="2"/>
        <v>41</v>
      </c>
      <c r="C50" s="4"/>
      <c r="D50" s="4"/>
      <c r="E50" s="4"/>
      <c r="F50" s="21"/>
    </row>
    <row r="51" spans="1:6" ht="16.5" customHeight="1" x14ac:dyDescent="0.25">
      <c r="A51" s="19" t="s">
        <v>38</v>
      </c>
      <c r="B51" s="18">
        <f t="shared" si="2"/>
        <v>42</v>
      </c>
      <c r="C51" s="4">
        <v>47</v>
      </c>
      <c r="D51" s="4">
        <v>44</v>
      </c>
      <c r="E51" s="4"/>
      <c r="F51" s="21"/>
    </row>
    <row r="52" spans="1:6" ht="16.5" customHeight="1" x14ac:dyDescent="0.25">
      <c r="A52" s="19" t="s">
        <v>40</v>
      </c>
      <c r="B52" s="18">
        <f t="shared" si="2"/>
        <v>43</v>
      </c>
      <c r="C52" s="4">
        <v>16</v>
      </c>
      <c r="D52" s="4">
        <v>16</v>
      </c>
      <c r="E52" s="4"/>
      <c r="F52" s="21"/>
    </row>
    <row r="53" spans="1:6" ht="16.5" customHeight="1" x14ac:dyDescent="0.25">
      <c r="A53" s="19" t="s">
        <v>41</v>
      </c>
      <c r="B53" s="18">
        <f t="shared" si="2"/>
        <v>44</v>
      </c>
      <c r="C53" s="4"/>
      <c r="D53" s="4"/>
      <c r="E53" s="4"/>
      <c r="F53" s="21"/>
    </row>
    <row r="54" spans="1:6" ht="16.5" customHeight="1" x14ac:dyDescent="0.25">
      <c r="A54" s="19" t="s">
        <v>42</v>
      </c>
      <c r="B54" s="18">
        <f t="shared" si="2"/>
        <v>45</v>
      </c>
      <c r="C54" s="4"/>
      <c r="D54" s="4"/>
      <c r="E54" s="4"/>
      <c r="F54" s="21"/>
    </row>
    <row r="55" spans="1:6" ht="28.5" customHeight="1" x14ac:dyDescent="0.25">
      <c r="A55" s="20" t="s">
        <v>43</v>
      </c>
      <c r="B55" s="18">
        <f t="shared" si="2"/>
        <v>46</v>
      </c>
      <c r="C55" s="161">
        <f>C56+C57+C58+C59+C60+C61+C62+C63+C64+C65</f>
        <v>1930</v>
      </c>
      <c r="D55" s="161">
        <f>D56+D57+D58+D59+D60+D61+D62+D63+D64+D65</f>
        <v>719</v>
      </c>
      <c r="E55" s="161">
        <f>E56+E57+E58+E59+E60+E61+E62+E63+E64+E65</f>
        <v>0</v>
      </c>
      <c r="F55" s="162">
        <f>F56+F57+F58+F59+F60+F61+F62+F63+F64+F65</f>
        <v>0</v>
      </c>
    </row>
    <row r="56" spans="1:6" ht="16.5" customHeight="1" x14ac:dyDescent="0.25">
      <c r="A56" s="23" t="s">
        <v>44</v>
      </c>
      <c r="B56" s="18">
        <f t="shared" si="2"/>
        <v>47</v>
      </c>
      <c r="C56" s="24"/>
      <c r="D56" s="24"/>
      <c r="E56" s="24"/>
      <c r="F56" s="29"/>
    </row>
    <row r="57" spans="1:6" ht="16.5" customHeight="1" x14ac:dyDescent="0.25">
      <c r="A57" s="19" t="s">
        <v>39</v>
      </c>
      <c r="B57" s="18">
        <f t="shared" si="2"/>
        <v>48</v>
      </c>
      <c r="C57" s="4">
        <v>34</v>
      </c>
      <c r="D57" s="4">
        <v>11</v>
      </c>
      <c r="E57" s="24"/>
      <c r="F57" s="29"/>
    </row>
    <row r="58" spans="1:6" ht="16.5" customHeight="1" x14ac:dyDescent="0.25">
      <c r="A58" s="19" t="s">
        <v>36</v>
      </c>
      <c r="B58" s="18">
        <f t="shared" si="2"/>
        <v>49</v>
      </c>
      <c r="C58" s="4">
        <v>10</v>
      </c>
      <c r="D58" s="4"/>
      <c r="E58" s="24"/>
      <c r="F58" s="29"/>
    </row>
    <row r="59" spans="1:6" ht="16.5" customHeight="1" x14ac:dyDescent="0.25">
      <c r="A59" s="19" t="s">
        <v>45</v>
      </c>
      <c r="B59" s="18">
        <f t="shared" si="2"/>
        <v>50</v>
      </c>
      <c r="C59" s="4">
        <v>229</v>
      </c>
      <c r="D59" s="4">
        <v>78</v>
      </c>
      <c r="E59" s="24"/>
      <c r="F59" s="29"/>
    </row>
    <row r="60" spans="1:6" ht="16.5" customHeight="1" x14ac:dyDescent="0.25">
      <c r="A60" s="19" t="s">
        <v>46</v>
      </c>
      <c r="B60" s="18">
        <f t="shared" si="2"/>
        <v>51</v>
      </c>
      <c r="C60" s="4"/>
      <c r="D60" s="4"/>
      <c r="E60" s="24"/>
      <c r="F60" s="29"/>
    </row>
    <row r="61" spans="1:6" s="26" customFormat="1" ht="16.5" customHeight="1" x14ac:dyDescent="0.2">
      <c r="A61" s="19" t="s">
        <v>37</v>
      </c>
      <c r="B61" s="18">
        <f t="shared" si="2"/>
        <v>52</v>
      </c>
      <c r="C61" s="4">
        <v>915</v>
      </c>
      <c r="D61" s="4">
        <v>422</v>
      </c>
      <c r="E61" s="24"/>
      <c r="F61" s="29"/>
    </row>
    <row r="62" spans="1:6" ht="16.5" customHeight="1" x14ac:dyDescent="0.25">
      <c r="A62" s="19" t="s">
        <v>67</v>
      </c>
      <c r="B62" s="18">
        <f t="shared" si="2"/>
        <v>53</v>
      </c>
      <c r="C62" s="4">
        <v>158</v>
      </c>
      <c r="D62" s="4">
        <v>58</v>
      </c>
      <c r="E62" s="24"/>
      <c r="F62" s="29"/>
    </row>
    <row r="63" spans="1:6" ht="16.5" customHeight="1" x14ac:dyDescent="0.25">
      <c r="A63" s="19" t="s">
        <v>41</v>
      </c>
      <c r="B63" s="18">
        <f t="shared" si="2"/>
        <v>54</v>
      </c>
      <c r="C63" s="4"/>
      <c r="D63" s="4"/>
      <c r="E63" s="24"/>
      <c r="F63" s="29"/>
    </row>
    <row r="64" spans="1:6" ht="16.5" customHeight="1" x14ac:dyDescent="0.25">
      <c r="A64" s="19" t="s">
        <v>68</v>
      </c>
      <c r="B64" s="18">
        <f t="shared" si="2"/>
        <v>55</v>
      </c>
      <c r="C64" s="4"/>
      <c r="D64" s="4"/>
      <c r="E64" s="24"/>
      <c r="F64" s="29"/>
    </row>
    <row r="65" spans="1:6" ht="16.5" customHeight="1" x14ac:dyDescent="0.25">
      <c r="A65" s="19" t="s">
        <v>42</v>
      </c>
      <c r="B65" s="18">
        <f t="shared" si="2"/>
        <v>56</v>
      </c>
      <c r="C65" s="4">
        <v>584</v>
      </c>
      <c r="D65" s="4">
        <v>150</v>
      </c>
      <c r="E65" s="24"/>
      <c r="F65" s="29"/>
    </row>
    <row r="66" spans="1:6" ht="16.5" customHeight="1" x14ac:dyDescent="0.25">
      <c r="A66" s="20" t="s">
        <v>11</v>
      </c>
      <c r="B66" s="18">
        <f t="shared" si="2"/>
        <v>57</v>
      </c>
      <c r="C66" s="161">
        <f>C67+C68+C69+C70+C71+C72+C73</f>
        <v>0</v>
      </c>
      <c r="D66" s="161">
        <f>D67+D68+D69+D70+D71+D72+D73</f>
        <v>0</v>
      </c>
      <c r="E66" s="161">
        <f>E67+E68+E69+E70+E71+E72+E73</f>
        <v>0</v>
      </c>
      <c r="F66" s="162">
        <f>F67+F68+F69+F70+F71+F72+F73</f>
        <v>0</v>
      </c>
    </row>
    <row r="67" spans="1:6" ht="16.5" customHeight="1" x14ac:dyDescent="0.25">
      <c r="A67" s="19" t="s">
        <v>55</v>
      </c>
      <c r="B67" s="18">
        <f t="shared" si="2"/>
        <v>58</v>
      </c>
      <c r="C67" s="4"/>
      <c r="D67" s="4"/>
      <c r="E67" s="4"/>
      <c r="F67" s="21"/>
    </row>
    <row r="68" spans="1:6" ht="16.5" customHeight="1" x14ac:dyDescent="0.25">
      <c r="A68" s="19" t="s">
        <v>39</v>
      </c>
      <c r="B68" s="18">
        <f t="shared" si="2"/>
        <v>59</v>
      </c>
      <c r="C68" s="4"/>
      <c r="D68" s="4"/>
      <c r="E68" s="4"/>
      <c r="F68" s="21"/>
    </row>
    <row r="69" spans="1:6" ht="16.5" customHeight="1" x14ac:dyDescent="0.25">
      <c r="A69" s="19" t="s">
        <v>36</v>
      </c>
      <c r="B69" s="18">
        <f t="shared" si="2"/>
        <v>60</v>
      </c>
      <c r="C69" s="4"/>
      <c r="D69" s="4"/>
      <c r="E69" s="4"/>
      <c r="F69" s="21"/>
    </row>
    <row r="70" spans="1:6" ht="16.5" customHeight="1" x14ac:dyDescent="0.25">
      <c r="A70" s="19" t="s">
        <v>47</v>
      </c>
      <c r="B70" s="18">
        <f t="shared" si="2"/>
        <v>61</v>
      </c>
      <c r="C70" s="4"/>
      <c r="D70" s="4"/>
      <c r="E70" s="4"/>
      <c r="F70" s="21"/>
    </row>
    <row r="71" spans="1:6" ht="16.5" customHeight="1" x14ac:dyDescent="0.25">
      <c r="A71" s="19" t="s">
        <v>40</v>
      </c>
      <c r="B71" s="18">
        <f t="shared" si="2"/>
        <v>62</v>
      </c>
      <c r="C71" s="4"/>
      <c r="D71" s="4"/>
      <c r="E71" s="4"/>
      <c r="F71" s="21"/>
    </row>
    <row r="72" spans="1:6" ht="16.5" customHeight="1" x14ac:dyDescent="0.25">
      <c r="A72" s="19" t="s">
        <v>41</v>
      </c>
      <c r="B72" s="18">
        <f t="shared" si="2"/>
        <v>63</v>
      </c>
      <c r="C72" s="4"/>
      <c r="D72" s="4"/>
      <c r="E72" s="4"/>
      <c r="F72" s="21"/>
    </row>
    <row r="73" spans="1:6" ht="16.5" customHeight="1" x14ac:dyDescent="0.25">
      <c r="A73" s="23" t="s">
        <v>42</v>
      </c>
      <c r="B73" s="18">
        <f t="shared" si="2"/>
        <v>64</v>
      </c>
      <c r="C73" s="4"/>
      <c r="D73" s="4"/>
      <c r="E73" s="4"/>
      <c r="F73" s="21"/>
    </row>
    <row r="74" spans="1:6" ht="16.5" customHeight="1" x14ac:dyDescent="0.25">
      <c r="A74" s="20" t="s">
        <v>57</v>
      </c>
      <c r="B74" s="18">
        <f t="shared" si="2"/>
        <v>65</v>
      </c>
      <c r="C74" s="161">
        <f>C75+C76+C77+C78+C79+C80+C81+C82</f>
        <v>0</v>
      </c>
      <c r="D74" s="161">
        <f t="shared" ref="D74:F74" si="3">D75+D76+D77+D78+D79+D80+D81+D82</f>
        <v>0</v>
      </c>
      <c r="E74" s="161">
        <f t="shared" si="3"/>
        <v>0</v>
      </c>
      <c r="F74" s="161">
        <f t="shared" si="3"/>
        <v>0</v>
      </c>
    </row>
    <row r="75" spans="1:6" ht="16.5" customHeight="1" x14ac:dyDescent="0.25">
      <c r="A75" s="19" t="s">
        <v>36</v>
      </c>
      <c r="B75" s="18">
        <f t="shared" si="2"/>
        <v>66</v>
      </c>
      <c r="C75" s="4"/>
      <c r="D75" s="4"/>
      <c r="E75" s="4"/>
      <c r="F75" s="21"/>
    </row>
    <row r="76" spans="1:6" ht="16.5" customHeight="1" x14ac:dyDescent="0.25">
      <c r="A76" s="19" t="s">
        <v>48</v>
      </c>
      <c r="B76" s="18">
        <f t="shared" si="2"/>
        <v>67</v>
      </c>
      <c r="C76" s="4"/>
      <c r="D76" s="4"/>
      <c r="E76" s="4"/>
      <c r="F76" s="21"/>
    </row>
    <row r="77" spans="1:6" ht="16.5" customHeight="1" x14ac:dyDescent="0.25">
      <c r="A77" s="19" t="s">
        <v>37</v>
      </c>
      <c r="B77" s="18">
        <f t="shared" ref="B77:B112" si="4">B76+1</f>
        <v>68</v>
      </c>
      <c r="C77" s="4"/>
      <c r="D77" s="4"/>
      <c r="E77" s="4"/>
      <c r="F77" s="21"/>
    </row>
    <row r="78" spans="1:6" ht="16.5" customHeight="1" x14ac:dyDescent="0.25">
      <c r="A78" s="19" t="s">
        <v>67</v>
      </c>
      <c r="B78" s="18">
        <f t="shared" si="4"/>
        <v>69</v>
      </c>
      <c r="C78" s="4"/>
      <c r="D78" s="4"/>
      <c r="E78" s="4"/>
      <c r="F78" s="21"/>
    </row>
    <row r="79" spans="1:6" ht="15.75" customHeight="1" x14ac:dyDescent="0.25">
      <c r="A79" s="19" t="s">
        <v>41</v>
      </c>
      <c r="B79" s="18">
        <f t="shared" si="4"/>
        <v>70</v>
      </c>
      <c r="C79" s="4"/>
      <c r="D79" s="4"/>
      <c r="E79" s="4"/>
      <c r="F79" s="21"/>
    </row>
    <row r="80" spans="1:6" ht="16.5" customHeight="1" x14ac:dyDescent="0.25">
      <c r="A80" s="19" t="s">
        <v>56</v>
      </c>
      <c r="B80" s="18">
        <f t="shared" si="4"/>
        <v>71</v>
      </c>
      <c r="C80" s="4"/>
      <c r="D80" s="4"/>
      <c r="E80" s="4"/>
      <c r="F80" s="21"/>
    </row>
    <row r="81" spans="1:6" ht="16.5" customHeight="1" x14ac:dyDescent="0.25">
      <c r="A81" s="19" t="s">
        <v>42</v>
      </c>
      <c r="B81" s="18">
        <f t="shared" si="4"/>
        <v>72</v>
      </c>
      <c r="C81" s="4"/>
      <c r="D81" s="4"/>
      <c r="E81" s="4"/>
      <c r="F81" s="21"/>
    </row>
    <row r="82" spans="1:6" ht="16.5" customHeight="1" x14ac:dyDescent="0.25">
      <c r="A82" s="19" t="s">
        <v>50</v>
      </c>
      <c r="B82" s="18">
        <f t="shared" si="4"/>
        <v>73</v>
      </c>
      <c r="C82" s="4"/>
      <c r="D82" s="4"/>
      <c r="E82" s="4"/>
      <c r="F82" s="21"/>
    </row>
    <row r="83" spans="1:6" ht="33.75" customHeight="1" x14ac:dyDescent="0.25">
      <c r="A83" s="172" t="s">
        <v>143</v>
      </c>
      <c r="B83" s="18">
        <f>B82+1</f>
        <v>74</v>
      </c>
      <c r="C83" s="24"/>
      <c r="D83" s="24"/>
      <c r="E83" s="25" t="s">
        <v>4</v>
      </c>
      <c r="F83" s="103" t="s">
        <v>4</v>
      </c>
    </row>
    <row r="84" spans="1:6" ht="31.5" customHeight="1" x14ac:dyDescent="0.25">
      <c r="A84" s="20" t="s">
        <v>58</v>
      </c>
      <c r="B84" s="18">
        <f>B83+1</f>
        <v>75</v>
      </c>
      <c r="C84" s="4">
        <v>1043</v>
      </c>
      <c r="D84" s="4">
        <v>524</v>
      </c>
      <c r="E84" s="5" t="s">
        <v>4</v>
      </c>
      <c r="F84" s="60" t="s">
        <v>4</v>
      </c>
    </row>
    <row r="85" spans="1:6" ht="31.5" customHeight="1" x14ac:dyDescent="0.25">
      <c r="A85" s="79" t="s">
        <v>59</v>
      </c>
      <c r="B85" s="18">
        <f t="shared" si="4"/>
        <v>76</v>
      </c>
      <c r="C85" s="161">
        <f>C86+C87+C88</f>
        <v>0</v>
      </c>
      <c r="D85" s="161">
        <f>D86+D87+D88</f>
        <v>0</v>
      </c>
      <c r="E85" s="100" t="s">
        <v>4</v>
      </c>
      <c r="F85" s="101" t="s">
        <v>4</v>
      </c>
    </row>
    <row r="86" spans="1:6" ht="17.25" customHeight="1" x14ac:dyDescent="0.25">
      <c r="A86" s="23" t="s">
        <v>141</v>
      </c>
      <c r="B86" s="18">
        <f t="shared" si="4"/>
        <v>77</v>
      </c>
      <c r="C86" s="4"/>
      <c r="D86" s="4"/>
      <c r="E86" s="3" t="s">
        <v>4</v>
      </c>
      <c r="F86" s="61" t="s">
        <v>4</v>
      </c>
    </row>
    <row r="87" spans="1:6" ht="51" customHeight="1" x14ac:dyDescent="0.25">
      <c r="A87" s="23" t="s">
        <v>161</v>
      </c>
      <c r="B87" s="18">
        <f>B86+1</f>
        <v>78</v>
      </c>
      <c r="C87" s="24"/>
      <c r="D87" s="24"/>
      <c r="E87" s="25" t="s">
        <v>4</v>
      </c>
      <c r="F87" s="103" t="s">
        <v>4</v>
      </c>
    </row>
    <row r="88" spans="1:6" ht="21.75" customHeight="1" x14ac:dyDescent="0.25">
      <c r="A88" s="23" t="s">
        <v>132</v>
      </c>
      <c r="B88" s="18">
        <f>B87+1</f>
        <v>79</v>
      </c>
      <c r="C88" s="24"/>
      <c r="D88" s="24"/>
      <c r="E88" s="25" t="s">
        <v>4</v>
      </c>
      <c r="F88" s="103" t="s">
        <v>4</v>
      </c>
    </row>
    <row r="89" spans="1:6" ht="16.5" customHeight="1" x14ac:dyDescent="0.25">
      <c r="A89" s="79" t="s">
        <v>60</v>
      </c>
      <c r="B89" s="18">
        <f t="shared" si="4"/>
        <v>80</v>
      </c>
      <c r="C89" s="99"/>
      <c r="D89" s="99"/>
      <c r="E89" s="25" t="s">
        <v>4</v>
      </c>
      <c r="F89" s="103" t="s">
        <v>4</v>
      </c>
    </row>
    <row r="90" spans="1:6" ht="29.25" customHeight="1" x14ac:dyDescent="0.25">
      <c r="A90" s="20" t="s">
        <v>13</v>
      </c>
      <c r="B90" s="18">
        <f t="shared" si="4"/>
        <v>81</v>
      </c>
      <c r="C90" s="161">
        <f>C91+C92+C93+C94+C95+C96+C97+C98+C99+C100</f>
        <v>6</v>
      </c>
      <c r="D90" s="161">
        <f>D91+D92+D93+D94+D95+D96+D97+D98+D99+D100</f>
        <v>1</v>
      </c>
      <c r="E90" s="161">
        <f>E91+E92+E93+E94+E95+E96+E97+E98+E99+E100</f>
        <v>0</v>
      </c>
      <c r="F90" s="162">
        <f>F91+F92+F93+F94+F95+F96+F97+F98+F99+F100</f>
        <v>0</v>
      </c>
    </row>
    <row r="91" spans="1:6" ht="14.25" customHeight="1" x14ac:dyDescent="0.25">
      <c r="A91" s="19" t="s">
        <v>51</v>
      </c>
      <c r="B91" s="18">
        <f t="shared" si="4"/>
        <v>82</v>
      </c>
      <c r="C91" s="4"/>
      <c r="D91" s="4"/>
      <c r="E91" s="4"/>
      <c r="F91" s="21"/>
    </row>
    <row r="92" spans="1:6" ht="14.25" customHeight="1" x14ac:dyDescent="0.25">
      <c r="A92" s="19" t="s">
        <v>61</v>
      </c>
      <c r="B92" s="18">
        <f t="shared" si="4"/>
        <v>83</v>
      </c>
      <c r="C92" s="4"/>
      <c r="D92" s="4"/>
      <c r="E92" s="4"/>
      <c r="F92" s="21"/>
    </row>
    <row r="93" spans="1:6" ht="14.25" customHeight="1" x14ac:dyDescent="0.25">
      <c r="A93" s="19" t="s">
        <v>64</v>
      </c>
      <c r="B93" s="18">
        <f t="shared" si="4"/>
        <v>84</v>
      </c>
      <c r="C93" s="4"/>
      <c r="D93" s="4"/>
      <c r="E93" s="4"/>
      <c r="F93" s="21"/>
    </row>
    <row r="94" spans="1:6" ht="19.5" customHeight="1" x14ac:dyDescent="0.25">
      <c r="A94" s="19" t="s">
        <v>99</v>
      </c>
      <c r="B94" s="18">
        <f t="shared" si="4"/>
        <v>85</v>
      </c>
      <c r="C94" s="4"/>
      <c r="D94" s="4"/>
      <c r="E94" s="4"/>
      <c r="F94" s="21"/>
    </row>
    <row r="95" spans="1:6" ht="16.5" customHeight="1" x14ac:dyDescent="0.25">
      <c r="A95" s="19" t="s">
        <v>62</v>
      </c>
      <c r="B95" s="18">
        <f t="shared" si="4"/>
        <v>86</v>
      </c>
      <c r="C95" s="4"/>
      <c r="D95" s="4"/>
      <c r="E95" s="4"/>
      <c r="F95" s="21"/>
    </row>
    <row r="96" spans="1:6" ht="16.5" customHeight="1" x14ac:dyDescent="0.25">
      <c r="A96" s="19" t="s">
        <v>40</v>
      </c>
      <c r="B96" s="18">
        <f t="shared" si="4"/>
        <v>87</v>
      </c>
      <c r="C96" s="4"/>
      <c r="D96" s="4"/>
      <c r="E96" s="4"/>
      <c r="F96" s="21"/>
    </row>
    <row r="97" spans="1:6" ht="16.5" customHeight="1" x14ac:dyDescent="0.25">
      <c r="A97" s="19" t="s">
        <v>41</v>
      </c>
      <c r="B97" s="18">
        <f t="shared" si="4"/>
        <v>88</v>
      </c>
      <c r="C97" s="4">
        <v>6</v>
      </c>
      <c r="D97" s="4">
        <v>1</v>
      </c>
      <c r="E97" s="4"/>
      <c r="F97" s="21"/>
    </row>
    <row r="98" spans="1:6" ht="16.5" customHeight="1" x14ac:dyDescent="0.25">
      <c r="A98" s="19" t="s">
        <v>49</v>
      </c>
      <c r="B98" s="18">
        <f t="shared" si="4"/>
        <v>89</v>
      </c>
      <c r="C98" s="4"/>
      <c r="D98" s="4"/>
      <c r="E98" s="4"/>
      <c r="F98" s="21"/>
    </row>
    <row r="99" spans="1:6" ht="16.5" customHeight="1" x14ac:dyDescent="0.25">
      <c r="A99" s="19" t="s">
        <v>42</v>
      </c>
      <c r="B99" s="18">
        <f t="shared" si="4"/>
        <v>90</v>
      </c>
      <c r="C99" s="4"/>
      <c r="D99" s="4"/>
      <c r="E99" s="4"/>
      <c r="F99" s="21"/>
    </row>
    <row r="100" spans="1:6" ht="16.5" customHeight="1" x14ac:dyDescent="0.25">
      <c r="A100" s="19" t="s">
        <v>63</v>
      </c>
      <c r="B100" s="18">
        <f t="shared" si="4"/>
        <v>91</v>
      </c>
      <c r="C100" s="4"/>
      <c r="D100" s="4"/>
      <c r="E100" s="4"/>
      <c r="F100" s="21"/>
    </row>
    <row r="101" spans="1:6" ht="16.5" customHeight="1" x14ac:dyDescent="0.25">
      <c r="A101" s="109" t="s">
        <v>174</v>
      </c>
      <c r="B101" s="95">
        <f t="shared" si="4"/>
        <v>92</v>
      </c>
      <c r="C101" s="96">
        <f>C10-C39</f>
        <v>-368</v>
      </c>
      <c r="D101" s="96">
        <f>D10-D39</f>
        <v>-179</v>
      </c>
      <c r="E101" s="96">
        <f>E25-E39</f>
        <v>0</v>
      </c>
      <c r="F101" s="107">
        <f>F25-F39</f>
        <v>0</v>
      </c>
    </row>
    <row r="102" spans="1:6" ht="16.5" customHeight="1" x14ac:dyDescent="0.25">
      <c r="A102" s="109" t="s">
        <v>175</v>
      </c>
      <c r="B102" s="95">
        <f t="shared" si="4"/>
        <v>93</v>
      </c>
      <c r="C102" s="96">
        <f>C103+C114+C117+C120+C123</f>
        <v>368</v>
      </c>
      <c r="D102" s="96">
        <f>D103+D114+D117+D120+D123</f>
        <v>179</v>
      </c>
      <c r="E102" s="96">
        <f>E103+E123</f>
        <v>0</v>
      </c>
      <c r="F102" s="107">
        <f>F103+F123</f>
        <v>0</v>
      </c>
    </row>
    <row r="103" spans="1:6" ht="16.5" customHeight="1" x14ac:dyDescent="0.25">
      <c r="A103" s="34" t="s">
        <v>176</v>
      </c>
      <c r="B103" s="18">
        <f t="shared" si="4"/>
        <v>94</v>
      </c>
      <c r="C103" s="28">
        <f>C104-C109</f>
        <v>368</v>
      </c>
      <c r="D103" s="28">
        <f t="shared" ref="D103:F103" si="5">D104-D109</f>
        <v>179</v>
      </c>
      <c r="E103" s="28">
        <f t="shared" si="5"/>
        <v>0</v>
      </c>
      <c r="F103" s="28">
        <f t="shared" si="5"/>
        <v>0</v>
      </c>
    </row>
    <row r="104" spans="1:6" ht="16.5" customHeight="1" x14ac:dyDescent="0.25">
      <c r="A104" s="33" t="s">
        <v>14</v>
      </c>
      <c r="B104" s="18">
        <f t="shared" si="4"/>
        <v>95</v>
      </c>
      <c r="C104" s="24">
        <v>368</v>
      </c>
      <c r="D104" s="24">
        <v>368</v>
      </c>
      <c r="E104" s="24"/>
      <c r="F104" s="29"/>
    </row>
    <row r="105" spans="1:6" ht="16.5" customHeight="1" x14ac:dyDescent="0.25">
      <c r="A105" s="33" t="s">
        <v>167</v>
      </c>
      <c r="B105" s="18">
        <f>B104+1</f>
        <v>96</v>
      </c>
      <c r="C105" s="28">
        <f>C106-C108</f>
        <v>368</v>
      </c>
      <c r="D105" s="28">
        <f t="shared" ref="D105:F105" si="6">D106-D108</f>
        <v>368</v>
      </c>
      <c r="E105" s="28">
        <f>E106-E108</f>
        <v>0</v>
      </c>
      <c r="F105" s="28">
        <f t="shared" si="6"/>
        <v>0</v>
      </c>
    </row>
    <row r="106" spans="1:6" ht="16.5" customHeight="1" x14ac:dyDescent="0.25">
      <c r="A106" s="33" t="s">
        <v>166</v>
      </c>
      <c r="B106" s="18">
        <f>B105+1</f>
        <v>97</v>
      </c>
      <c r="C106" s="24">
        <v>368</v>
      </c>
      <c r="D106" s="24">
        <v>368</v>
      </c>
      <c r="E106" s="24"/>
      <c r="F106" s="29"/>
    </row>
    <row r="107" spans="1:6" ht="16.5" customHeight="1" x14ac:dyDescent="0.25">
      <c r="A107" s="30" t="s">
        <v>142</v>
      </c>
      <c r="B107" s="18">
        <f t="shared" si="4"/>
        <v>98</v>
      </c>
      <c r="C107" s="24"/>
      <c r="D107" s="24"/>
      <c r="E107" s="31" t="s">
        <v>4</v>
      </c>
      <c r="F107" s="32" t="s">
        <v>4</v>
      </c>
    </row>
    <row r="108" spans="1:6" ht="28.5" customHeight="1" x14ac:dyDescent="0.25">
      <c r="A108" s="30" t="s">
        <v>165</v>
      </c>
      <c r="B108" s="18">
        <f>B107+1</f>
        <v>99</v>
      </c>
      <c r="C108" s="24"/>
      <c r="D108" s="24"/>
      <c r="E108" s="24"/>
      <c r="F108" s="29"/>
    </row>
    <row r="109" spans="1:6" s="35" customFormat="1" x14ac:dyDescent="0.25">
      <c r="A109" s="33" t="s">
        <v>15</v>
      </c>
      <c r="B109" s="18">
        <f>B108+1</f>
        <v>100</v>
      </c>
      <c r="C109" s="24"/>
      <c r="D109" s="24">
        <v>189</v>
      </c>
      <c r="E109" s="24"/>
      <c r="F109" s="29"/>
    </row>
    <row r="110" spans="1:6" s="35" customFormat="1" x14ac:dyDescent="0.25">
      <c r="A110" s="33" t="s">
        <v>168</v>
      </c>
      <c r="B110" s="18">
        <f>B109+1</f>
        <v>101</v>
      </c>
      <c r="C110" s="28">
        <f>C111-C113</f>
        <v>0</v>
      </c>
      <c r="D110" s="28">
        <f t="shared" ref="D110:F110" si="7">D111-D113</f>
        <v>36</v>
      </c>
      <c r="E110" s="28">
        <f t="shared" si="7"/>
        <v>0</v>
      </c>
      <c r="F110" s="28">
        <f t="shared" si="7"/>
        <v>0</v>
      </c>
    </row>
    <row r="111" spans="1:6" s="35" customFormat="1" x14ac:dyDescent="0.25">
      <c r="A111" s="33" t="s">
        <v>166</v>
      </c>
      <c r="B111" s="18">
        <f>B110+1</f>
        <v>102</v>
      </c>
      <c r="C111" s="24"/>
      <c r="D111" s="24">
        <v>36</v>
      </c>
      <c r="E111" s="24"/>
      <c r="F111" s="29"/>
    </row>
    <row r="112" spans="1:6" s="35" customFormat="1" x14ac:dyDescent="0.25">
      <c r="A112" s="30" t="s">
        <v>142</v>
      </c>
      <c r="B112" s="18">
        <f t="shared" si="4"/>
        <v>103</v>
      </c>
      <c r="C112" s="24"/>
      <c r="D112" s="24"/>
      <c r="E112" s="31" t="s">
        <v>4</v>
      </c>
      <c r="F112" s="32" t="s">
        <v>4</v>
      </c>
    </row>
    <row r="113" spans="1:6" s="35" customFormat="1" ht="25.5" x14ac:dyDescent="0.25">
      <c r="A113" s="30" t="s">
        <v>165</v>
      </c>
      <c r="B113" s="18">
        <f>B112+1</f>
        <v>104</v>
      </c>
      <c r="C113" s="24"/>
      <c r="D113" s="24"/>
      <c r="E113" s="122"/>
      <c r="F113" s="123"/>
    </row>
    <row r="114" spans="1:6" s="35" customFormat="1" x14ac:dyDescent="0.25">
      <c r="A114" s="34" t="s">
        <v>177</v>
      </c>
      <c r="B114" s="18">
        <f>B113+1</f>
        <v>105</v>
      </c>
      <c r="C114" s="28">
        <f>C115-C116</f>
        <v>0</v>
      </c>
      <c r="D114" s="28">
        <f>D115-D116</f>
        <v>0</v>
      </c>
      <c r="E114" s="31" t="s">
        <v>4</v>
      </c>
      <c r="F114" s="32" t="s">
        <v>4</v>
      </c>
    </row>
    <row r="115" spans="1:6" s="35" customFormat="1" x14ac:dyDescent="0.25">
      <c r="A115" s="33" t="s">
        <v>6</v>
      </c>
      <c r="B115" s="18">
        <f t="shared" ref="B115:B124" si="8">B114+1</f>
        <v>106</v>
      </c>
      <c r="C115" s="24"/>
      <c r="D115" s="24"/>
      <c r="E115" s="31" t="s">
        <v>4</v>
      </c>
      <c r="F115" s="32" t="s">
        <v>4</v>
      </c>
    </row>
    <row r="116" spans="1:6" s="35" customFormat="1" x14ac:dyDescent="0.25">
      <c r="A116" s="33" t="s">
        <v>7</v>
      </c>
      <c r="B116" s="18">
        <f t="shared" si="8"/>
        <v>107</v>
      </c>
      <c r="C116" s="24"/>
      <c r="D116" s="24"/>
      <c r="E116" s="31" t="s">
        <v>4</v>
      </c>
      <c r="F116" s="32" t="s">
        <v>4</v>
      </c>
    </row>
    <row r="117" spans="1:6" s="35" customFormat="1" x14ac:dyDescent="0.25">
      <c r="A117" s="34" t="s">
        <v>178</v>
      </c>
      <c r="B117" s="18">
        <f t="shared" si="8"/>
        <v>108</v>
      </c>
      <c r="C117" s="28">
        <f>C118-C119</f>
        <v>0</v>
      </c>
      <c r="D117" s="28">
        <f>D118-D119</f>
        <v>0</v>
      </c>
      <c r="E117" s="31" t="s">
        <v>4</v>
      </c>
      <c r="F117" s="32" t="s">
        <v>4</v>
      </c>
    </row>
    <row r="118" spans="1:6" s="35" customFormat="1" x14ac:dyDescent="0.25">
      <c r="A118" s="33" t="s">
        <v>6</v>
      </c>
      <c r="B118" s="18">
        <f t="shared" si="8"/>
        <v>109</v>
      </c>
      <c r="C118" s="24"/>
      <c r="D118" s="24"/>
      <c r="E118" s="31" t="s">
        <v>4</v>
      </c>
      <c r="F118" s="32" t="s">
        <v>4</v>
      </c>
    </row>
    <row r="119" spans="1:6" s="35" customFormat="1" x14ac:dyDescent="0.25">
      <c r="A119" s="33" t="s">
        <v>7</v>
      </c>
      <c r="B119" s="18">
        <f t="shared" si="8"/>
        <v>110</v>
      </c>
      <c r="C119" s="24"/>
      <c r="D119" s="24"/>
      <c r="E119" s="31" t="s">
        <v>4</v>
      </c>
      <c r="F119" s="32" t="s">
        <v>4</v>
      </c>
    </row>
    <row r="120" spans="1:6" s="35" customFormat="1" x14ac:dyDescent="0.25">
      <c r="A120" s="34" t="s">
        <v>179</v>
      </c>
      <c r="B120" s="18">
        <f t="shared" si="8"/>
        <v>111</v>
      </c>
      <c r="C120" s="28">
        <f>C121-C122</f>
        <v>0</v>
      </c>
      <c r="D120" s="28">
        <f>D121-D122</f>
        <v>0</v>
      </c>
      <c r="E120" s="31" t="s">
        <v>4</v>
      </c>
      <c r="F120" s="32" t="s">
        <v>4</v>
      </c>
    </row>
    <row r="121" spans="1:6" s="35" customFormat="1" x14ac:dyDescent="0.25">
      <c r="A121" s="33" t="s">
        <v>8</v>
      </c>
      <c r="B121" s="18">
        <f t="shared" si="8"/>
        <v>112</v>
      </c>
      <c r="C121" s="24"/>
      <c r="D121" s="24"/>
      <c r="E121" s="31" t="s">
        <v>4</v>
      </c>
      <c r="F121" s="32" t="s">
        <v>4</v>
      </c>
    </row>
    <row r="122" spans="1:6" s="35" customFormat="1" x14ac:dyDescent="0.25">
      <c r="A122" s="33" t="s">
        <v>9</v>
      </c>
      <c r="B122" s="18">
        <f t="shared" si="8"/>
        <v>113</v>
      </c>
      <c r="C122" s="24"/>
      <c r="D122" s="24"/>
      <c r="E122" s="31" t="s">
        <v>4</v>
      </c>
      <c r="F122" s="32" t="s">
        <v>4</v>
      </c>
    </row>
    <row r="123" spans="1:6" s="35" customFormat="1" x14ac:dyDescent="0.25">
      <c r="A123" s="34" t="s">
        <v>129</v>
      </c>
      <c r="B123" s="18">
        <f t="shared" si="8"/>
        <v>114</v>
      </c>
      <c r="C123" s="24"/>
      <c r="D123" s="24"/>
      <c r="E123" s="24"/>
      <c r="F123" s="29"/>
    </row>
    <row r="124" spans="1:6" s="35" customFormat="1" x14ac:dyDescent="0.25">
      <c r="A124" s="141" t="s">
        <v>110</v>
      </c>
      <c r="B124" s="18">
        <f t="shared" si="8"/>
        <v>115</v>
      </c>
      <c r="C124" s="24"/>
      <c r="D124" s="24"/>
      <c r="E124" s="31" t="s">
        <v>4</v>
      </c>
      <c r="F124" s="32" t="s">
        <v>4</v>
      </c>
    </row>
    <row r="125" spans="1:6" s="35" customFormat="1" ht="15.75" x14ac:dyDescent="0.25">
      <c r="A125" s="167" t="s">
        <v>181</v>
      </c>
      <c r="B125" s="36"/>
      <c r="C125" s="37">
        <f>C11-C12-C13+C14+C20+C21+C23-C44+C105-C110+C114+C117+C120+C123</f>
        <v>0</v>
      </c>
      <c r="D125" s="37">
        <f>D11-D12-D13+D14+D20+D21+D23-D44+D105-D110+D114+D117+D120+D123</f>
        <v>0</v>
      </c>
      <c r="E125" s="37">
        <f>C86-(E26-E27+E28-E29)</f>
        <v>0</v>
      </c>
      <c r="F125" s="37">
        <f>D86-(F26-F27+F28-F29)</f>
        <v>0</v>
      </c>
    </row>
    <row r="126" spans="1:6" s="35" customFormat="1" ht="15.75" x14ac:dyDescent="0.25">
      <c r="A126" s="167" t="s">
        <v>151</v>
      </c>
      <c r="B126" s="36"/>
      <c r="C126" s="37">
        <f>C101+C102</f>
        <v>0</v>
      </c>
      <c r="D126" s="37">
        <f t="shared" ref="D126:F126" si="9">D101+D102</f>
        <v>0</v>
      </c>
      <c r="E126" s="37">
        <f t="shared" si="9"/>
        <v>0</v>
      </c>
      <c r="F126" s="37">
        <f t="shared" si="9"/>
        <v>0</v>
      </c>
    </row>
    <row r="127" spans="1:6" s="35" customFormat="1" ht="35.25" customHeight="1" x14ac:dyDescent="0.25">
      <c r="A127" s="208" t="s">
        <v>144</v>
      </c>
      <c r="B127" s="209"/>
      <c r="C127" s="209"/>
      <c r="D127" s="209"/>
      <c r="E127" s="209"/>
      <c r="F127" s="209"/>
    </row>
    <row r="128" spans="1:6" s="35" customFormat="1" ht="15" hidden="1" customHeight="1" x14ac:dyDescent="0.25">
      <c r="A128" s="146"/>
      <c r="B128" s="147"/>
      <c r="C128" s="147"/>
      <c r="D128" s="147"/>
      <c r="E128" s="147"/>
      <c r="F128" s="147"/>
    </row>
    <row r="129" spans="1:6" s="35" customFormat="1" ht="12" customHeight="1" x14ac:dyDescent="0.25">
      <c r="A129" s="146"/>
      <c r="B129" s="147"/>
      <c r="C129" s="147"/>
      <c r="D129" s="147"/>
      <c r="E129" s="147"/>
      <c r="F129" s="147"/>
    </row>
    <row r="130" spans="1:6" s="35" customFormat="1" ht="94.5" customHeight="1" x14ac:dyDescent="0.25">
      <c r="A130" s="206" t="s">
        <v>182</v>
      </c>
      <c r="B130" s="207"/>
      <c r="C130" s="207"/>
      <c r="D130" s="207"/>
      <c r="E130" s="207"/>
      <c r="F130" s="207"/>
    </row>
    <row r="131" spans="1:6" s="35" customFormat="1" x14ac:dyDescent="0.25">
      <c r="A131" s="91"/>
      <c r="B131" s="92"/>
      <c r="C131" s="92"/>
      <c r="D131" s="92"/>
      <c r="E131" s="92"/>
      <c r="F131" s="92"/>
    </row>
    <row r="132" spans="1:6" s="35" customFormat="1" ht="32.25" customHeight="1" thickBot="1" x14ac:dyDescent="0.3">
      <c r="A132" s="200" t="s">
        <v>173</v>
      </c>
      <c r="B132" s="202"/>
      <c r="C132" s="202"/>
      <c r="D132" s="202"/>
      <c r="E132" s="38"/>
      <c r="F132" s="38"/>
    </row>
    <row r="133" spans="1:6" s="35" customFormat="1" ht="15.75" customHeight="1" x14ac:dyDescent="0.25">
      <c r="A133" s="46" t="s">
        <v>18</v>
      </c>
      <c r="B133" s="47" t="s">
        <v>19</v>
      </c>
      <c r="C133" s="47" t="s">
        <v>23</v>
      </c>
      <c r="D133" s="59" t="s">
        <v>24</v>
      </c>
      <c r="E133" s="44"/>
      <c r="F133" s="44"/>
    </row>
    <row r="134" spans="1:6" s="35" customFormat="1" ht="18.75" customHeight="1" x14ac:dyDescent="0.25">
      <c r="A134" s="110" t="s">
        <v>98</v>
      </c>
      <c r="B134" s="124" t="s">
        <v>23</v>
      </c>
      <c r="C134" s="170"/>
      <c r="D134" s="171"/>
      <c r="E134" s="38"/>
      <c r="F134" s="38"/>
    </row>
    <row r="135" spans="1:6" s="35" customFormat="1" ht="18.75" customHeight="1" thickBot="1" x14ac:dyDescent="0.3">
      <c r="A135" s="164" t="s">
        <v>147</v>
      </c>
      <c r="B135" s="126" t="s">
        <v>24</v>
      </c>
      <c r="C135" s="165"/>
      <c r="D135" s="166"/>
      <c r="E135" s="38"/>
      <c r="F135" s="38"/>
    </row>
    <row r="136" spans="1:6" s="35" customFormat="1" ht="11.25" customHeight="1" x14ac:dyDescent="0.25">
      <c r="A136" s="91"/>
      <c r="B136" s="92"/>
      <c r="C136" s="92"/>
      <c r="D136" s="92"/>
      <c r="E136" s="92"/>
      <c r="F136" s="92"/>
    </row>
    <row r="137" spans="1:6" s="35" customFormat="1" ht="21.75" customHeight="1" thickBot="1" x14ac:dyDescent="0.3">
      <c r="A137" s="200" t="s">
        <v>65</v>
      </c>
      <c r="B137" s="201"/>
      <c r="C137" s="201"/>
      <c r="D137" s="201"/>
      <c r="E137" s="201"/>
      <c r="F137" s="201"/>
    </row>
    <row r="138" spans="1:6" s="35" customFormat="1" ht="14.25" customHeight="1" x14ac:dyDescent="0.25">
      <c r="A138" s="183" t="s">
        <v>18</v>
      </c>
      <c r="B138" s="184" t="s">
        <v>19</v>
      </c>
      <c r="C138" s="47" t="s">
        <v>23</v>
      </c>
      <c r="D138" s="47" t="s">
        <v>24</v>
      </c>
      <c r="E138" s="48">
        <v>3</v>
      </c>
      <c r="F138" s="49">
        <v>4</v>
      </c>
    </row>
    <row r="139" spans="1:6" s="45" customFormat="1" ht="12.75" x14ac:dyDescent="0.2">
      <c r="A139" s="110" t="s">
        <v>52</v>
      </c>
      <c r="B139" s="124" t="s">
        <v>123</v>
      </c>
      <c r="C139" s="111">
        <f>C140+C141</f>
        <v>2671</v>
      </c>
      <c r="D139" s="111">
        <f>D140+D141</f>
        <v>401</v>
      </c>
      <c r="E139" s="111">
        <f>E140+E141</f>
        <v>0</v>
      </c>
      <c r="F139" s="112">
        <f>F140+F141</f>
        <v>0</v>
      </c>
    </row>
    <row r="140" spans="1:6" s="35" customFormat="1" x14ac:dyDescent="0.25">
      <c r="A140" s="57" t="s">
        <v>162</v>
      </c>
      <c r="B140" s="125" t="s">
        <v>24</v>
      </c>
      <c r="C140" s="177">
        <v>1900</v>
      </c>
      <c r="D140" s="177"/>
      <c r="E140" s="177"/>
      <c r="F140" s="178"/>
    </row>
    <row r="141" spans="1:6" s="35" customFormat="1" ht="12.75" customHeight="1" x14ac:dyDescent="0.25">
      <c r="A141" s="52" t="s">
        <v>163</v>
      </c>
      <c r="B141" s="125" t="s">
        <v>25</v>
      </c>
      <c r="C141" s="40">
        <f>SUM(C142:C153)</f>
        <v>771</v>
      </c>
      <c r="D141" s="40">
        <f>SUM(D142:D153)</f>
        <v>401</v>
      </c>
      <c r="E141" s="40">
        <f>SUM(E142:E153)</f>
        <v>0</v>
      </c>
      <c r="F141" s="58">
        <f>SUM(F142:F153)</f>
        <v>0</v>
      </c>
    </row>
    <row r="142" spans="1:6" s="35" customFormat="1" ht="15.75" customHeight="1" x14ac:dyDescent="0.25">
      <c r="A142" s="39" t="s">
        <v>34</v>
      </c>
      <c r="B142" s="125" t="s">
        <v>26</v>
      </c>
      <c r="C142" s="177"/>
      <c r="D142" s="177"/>
      <c r="E142" s="177"/>
      <c r="F142" s="178"/>
    </row>
    <row r="143" spans="1:6" s="43" customFormat="1" ht="12" customHeight="1" x14ac:dyDescent="0.2">
      <c r="A143" s="39" t="s">
        <v>39</v>
      </c>
      <c r="B143" s="125" t="s">
        <v>112</v>
      </c>
      <c r="C143" s="177"/>
      <c r="D143" s="177"/>
      <c r="E143" s="177"/>
      <c r="F143" s="178"/>
    </row>
    <row r="144" spans="1:6" s="35" customFormat="1" x14ac:dyDescent="0.25">
      <c r="A144" s="39" t="s">
        <v>36</v>
      </c>
      <c r="B144" s="125" t="s">
        <v>113</v>
      </c>
      <c r="C144" s="177"/>
      <c r="D144" s="177"/>
      <c r="E144" s="177"/>
      <c r="F144" s="178"/>
    </row>
    <row r="145" spans="1:6" s="35" customFormat="1" x14ac:dyDescent="0.25">
      <c r="A145" s="39" t="s">
        <v>45</v>
      </c>
      <c r="B145" s="125" t="s">
        <v>114</v>
      </c>
      <c r="C145" s="177"/>
      <c r="D145" s="177"/>
      <c r="E145" s="177"/>
      <c r="F145" s="178"/>
    </row>
    <row r="146" spans="1:6" s="35" customFormat="1" x14ac:dyDescent="0.25">
      <c r="A146" s="39" t="s">
        <v>46</v>
      </c>
      <c r="B146" s="125" t="s">
        <v>115</v>
      </c>
      <c r="C146" s="177"/>
      <c r="D146" s="177"/>
      <c r="E146" s="177"/>
      <c r="F146" s="178"/>
    </row>
    <row r="147" spans="1:6" s="35" customFormat="1" x14ac:dyDescent="0.25">
      <c r="A147" s="39" t="s">
        <v>37</v>
      </c>
      <c r="B147" s="125" t="s">
        <v>116</v>
      </c>
      <c r="C147" s="177">
        <v>759</v>
      </c>
      <c r="D147" s="177">
        <v>389</v>
      </c>
      <c r="E147" s="177"/>
      <c r="F147" s="178"/>
    </row>
    <row r="148" spans="1:6" s="35" customFormat="1" x14ac:dyDescent="0.25">
      <c r="A148" s="39" t="s">
        <v>67</v>
      </c>
      <c r="B148" s="125" t="s">
        <v>117</v>
      </c>
      <c r="C148" s="177">
        <v>12</v>
      </c>
      <c r="D148" s="177">
        <v>12</v>
      </c>
      <c r="E148" s="177"/>
      <c r="F148" s="178"/>
    </row>
    <row r="149" spans="1:6" s="35" customFormat="1" x14ac:dyDescent="0.25">
      <c r="A149" s="39" t="s">
        <v>170</v>
      </c>
      <c r="B149" s="125" t="s">
        <v>118</v>
      </c>
      <c r="C149" s="177"/>
      <c r="D149" s="177"/>
      <c r="E149" s="177"/>
      <c r="F149" s="178"/>
    </row>
    <row r="150" spans="1:6" s="35" customFormat="1" x14ac:dyDescent="0.25">
      <c r="A150" s="39" t="s">
        <v>40</v>
      </c>
      <c r="B150" s="125" t="s">
        <v>119</v>
      </c>
      <c r="C150" s="177"/>
      <c r="D150" s="177"/>
      <c r="E150" s="177"/>
      <c r="F150" s="178"/>
    </row>
    <row r="151" spans="1:6" s="35" customFormat="1" x14ac:dyDescent="0.25">
      <c r="A151" s="39" t="s">
        <v>41</v>
      </c>
      <c r="B151" s="125" t="s">
        <v>120</v>
      </c>
      <c r="C151" s="179"/>
      <c r="D151" s="179"/>
      <c r="E151" s="179"/>
      <c r="F151" s="180"/>
    </row>
    <row r="152" spans="1:6" s="35" customFormat="1" x14ac:dyDescent="0.25">
      <c r="A152" s="39" t="s">
        <v>68</v>
      </c>
      <c r="B152" s="125" t="s">
        <v>121</v>
      </c>
      <c r="C152" s="179"/>
      <c r="D152" s="179"/>
      <c r="E152" s="179"/>
      <c r="F152" s="180"/>
    </row>
    <row r="153" spans="1:6" s="35" customFormat="1" ht="15.75" thickBot="1" x14ac:dyDescent="0.3">
      <c r="A153" s="54" t="s">
        <v>42</v>
      </c>
      <c r="B153" s="126" t="s">
        <v>122</v>
      </c>
      <c r="C153" s="181"/>
      <c r="D153" s="181"/>
      <c r="E153" s="181"/>
      <c r="F153" s="182"/>
    </row>
    <row r="154" spans="1:6" s="35" customFormat="1" ht="27.75" customHeight="1" thickBot="1" x14ac:dyDescent="0.3">
      <c r="A154" s="193" t="s">
        <v>206</v>
      </c>
      <c r="B154" s="194" t="s">
        <v>164</v>
      </c>
      <c r="C154" s="195">
        <f>SUM(C155:C166)</f>
        <v>771</v>
      </c>
      <c r="D154" s="196">
        <f t="shared" ref="D154:F154" si="10">SUM(D155:D166)</f>
        <v>401</v>
      </c>
      <c r="E154" s="196">
        <f t="shared" si="10"/>
        <v>0</v>
      </c>
      <c r="F154" s="197">
        <f t="shared" si="10"/>
        <v>0</v>
      </c>
    </row>
    <row r="155" spans="1:6" s="35" customFormat="1" ht="12.75" customHeight="1" x14ac:dyDescent="0.25">
      <c r="A155" s="39" t="s">
        <v>34</v>
      </c>
      <c r="B155" s="125" t="s">
        <v>183</v>
      </c>
      <c r="C155" s="177"/>
      <c r="D155" s="177"/>
      <c r="E155" s="177"/>
      <c r="F155" s="178"/>
    </row>
    <row r="156" spans="1:6" s="35" customFormat="1" ht="12.75" customHeight="1" x14ac:dyDescent="0.25">
      <c r="A156" s="39" t="s">
        <v>39</v>
      </c>
      <c r="B156" s="125" t="s">
        <v>184</v>
      </c>
      <c r="C156" s="177"/>
      <c r="D156" s="177"/>
      <c r="E156" s="177"/>
      <c r="F156" s="178"/>
    </row>
    <row r="157" spans="1:6" s="35" customFormat="1" ht="12.75" customHeight="1" x14ac:dyDescent="0.25">
      <c r="A157" s="39" t="s">
        <v>36</v>
      </c>
      <c r="B157" s="125" t="s">
        <v>185</v>
      </c>
      <c r="C157" s="177"/>
      <c r="D157" s="177"/>
      <c r="E157" s="177"/>
      <c r="F157" s="178"/>
    </row>
    <row r="158" spans="1:6" s="35" customFormat="1" ht="12.75" customHeight="1" x14ac:dyDescent="0.25">
      <c r="A158" s="39" t="s">
        <v>45</v>
      </c>
      <c r="B158" s="125" t="s">
        <v>186</v>
      </c>
      <c r="C158" s="177"/>
      <c r="D158" s="177"/>
      <c r="E158" s="177"/>
      <c r="F158" s="178"/>
    </row>
    <row r="159" spans="1:6" s="35" customFormat="1" ht="12.75" customHeight="1" x14ac:dyDescent="0.25">
      <c r="A159" s="39" t="s">
        <v>46</v>
      </c>
      <c r="B159" s="125" t="s">
        <v>187</v>
      </c>
      <c r="C159" s="177"/>
      <c r="D159" s="177"/>
      <c r="E159" s="177"/>
      <c r="F159" s="178"/>
    </row>
    <row r="160" spans="1:6" s="35" customFormat="1" ht="12.75" customHeight="1" x14ac:dyDescent="0.25">
      <c r="A160" s="39" t="s">
        <v>37</v>
      </c>
      <c r="B160" s="125" t="s">
        <v>188</v>
      </c>
      <c r="C160" s="177">
        <v>759</v>
      </c>
      <c r="D160" s="177">
        <v>389</v>
      </c>
      <c r="E160" s="177"/>
      <c r="F160" s="178"/>
    </row>
    <row r="161" spans="1:6" s="35" customFormat="1" ht="12.75" customHeight="1" x14ac:dyDescent="0.25">
      <c r="A161" s="39" t="s">
        <v>67</v>
      </c>
      <c r="B161" s="125" t="s">
        <v>189</v>
      </c>
      <c r="C161" s="177">
        <v>12</v>
      </c>
      <c r="D161" s="177">
        <v>12</v>
      </c>
      <c r="E161" s="177"/>
      <c r="F161" s="178"/>
    </row>
    <row r="162" spans="1:6" s="35" customFormat="1" ht="12.75" customHeight="1" x14ac:dyDescent="0.25">
      <c r="A162" s="39" t="s">
        <v>170</v>
      </c>
      <c r="B162" s="125" t="s">
        <v>190</v>
      </c>
      <c r="C162" s="177"/>
      <c r="D162" s="177"/>
      <c r="E162" s="177"/>
      <c r="F162" s="178"/>
    </row>
    <row r="163" spans="1:6" s="35" customFormat="1" ht="12.75" customHeight="1" x14ac:dyDescent="0.25">
      <c r="A163" s="39" t="s">
        <v>40</v>
      </c>
      <c r="B163" s="125" t="s">
        <v>191</v>
      </c>
      <c r="C163" s="177"/>
      <c r="D163" s="177"/>
      <c r="E163" s="177"/>
      <c r="F163" s="178"/>
    </row>
    <row r="164" spans="1:6" s="35" customFormat="1" ht="12.75" customHeight="1" x14ac:dyDescent="0.25">
      <c r="A164" s="39" t="s">
        <v>41</v>
      </c>
      <c r="B164" s="125" t="s">
        <v>192</v>
      </c>
      <c r="C164" s="179"/>
      <c r="D164" s="179"/>
      <c r="E164" s="179"/>
      <c r="F164" s="180"/>
    </row>
    <row r="165" spans="1:6" s="35" customFormat="1" ht="12.75" customHeight="1" x14ac:dyDescent="0.25">
      <c r="A165" s="39" t="s">
        <v>68</v>
      </c>
      <c r="B165" s="125" t="s">
        <v>193</v>
      </c>
      <c r="C165" s="179"/>
      <c r="D165" s="179"/>
      <c r="E165" s="179"/>
      <c r="F165" s="180"/>
    </row>
    <row r="166" spans="1:6" s="35" customFormat="1" ht="12.75" customHeight="1" thickBot="1" x14ac:dyDescent="0.3">
      <c r="A166" s="54" t="s">
        <v>42</v>
      </c>
      <c r="B166" s="126" t="s">
        <v>194</v>
      </c>
      <c r="C166" s="181"/>
      <c r="D166" s="181"/>
      <c r="E166" s="181"/>
      <c r="F166" s="182"/>
    </row>
    <row r="167" spans="1:6" s="35" customFormat="1" ht="12.75" customHeight="1" x14ac:dyDescent="0.25">
      <c r="A167" s="191"/>
      <c r="B167" s="176"/>
      <c r="C167" s="192"/>
      <c r="D167" s="192"/>
      <c r="E167" s="192"/>
      <c r="F167" s="192"/>
    </row>
    <row r="168" spans="1:6" s="35" customFormat="1" ht="21" customHeight="1" thickBot="1" x14ac:dyDescent="0.3">
      <c r="A168" s="198" t="s">
        <v>66</v>
      </c>
      <c r="B168" s="199"/>
      <c r="C168" s="199"/>
      <c r="D168" s="199"/>
      <c r="E168" s="199"/>
      <c r="F168" s="199"/>
    </row>
    <row r="169" spans="1:6" s="35" customFormat="1" x14ac:dyDescent="0.25">
      <c r="A169" s="46" t="s">
        <v>18</v>
      </c>
      <c r="B169" s="47" t="s">
        <v>19</v>
      </c>
      <c r="C169" s="47" t="s">
        <v>23</v>
      </c>
      <c r="D169" s="47" t="s">
        <v>24</v>
      </c>
      <c r="E169" s="48">
        <v>3</v>
      </c>
      <c r="F169" s="49">
        <v>4</v>
      </c>
    </row>
    <row r="170" spans="1:6" s="35" customFormat="1" x14ac:dyDescent="0.25">
      <c r="A170" s="110" t="s">
        <v>52</v>
      </c>
      <c r="B170" s="124" t="s">
        <v>123</v>
      </c>
      <c r="C170" s="111">
        <f>C171+C172</f>
        <v>387</v>
      </c>
      <c r="D170" s="111">
        <f>D171+D172</f>
        <v>117</v>
      </c>
      <c r="E170" s="111">
        <f>E171+E172</f>
        <v>0</v>
      </c>
      <c r="F170" s="112">
        <f>F171+F172</f>
        <v>0</v>
      </c>
    </row>
    <row r="171" spans="1:6" s="35" customFormat="1" x14ac:dyDescent="0.25">
      <c r="A171" s="50" t="s">
        <v>53</v>
      </c>
      <c r="B171" s="125" t="s">
        <v>24</v>
      </c>
      <c r="C171" s="41"/>
      <c r="D171" s="41"/>
      <c r="E171" s="41"/>
      <c r="F171" s="51"/>
    </row>
    <row r="172" spans="1:6" s="35" customFormat="1" x14ac:dyDescent="0.25">
      <c r="A172" s="52" t="s">
        <v>54</v>
      </c>
      <c r="B172" s="125" t="s">
        <v>25</v>
      </c>
      <c r="C172" s="42">
        <f>SUM(C173:C184)</f>
        <v>387</v>
      </c>
      <c r="D172" s="42">
        <f>SUM(D173:D184)</f>
        <v>117</v>
      </c>
      <c r="E172" s="42">
        <f>SUM(E173:E184)</f>
        <v>0</v>
      </c>
      <c r="F172" s="53">
        <f>SUM(F173:F184)</f>
        <v>0</v>
      </c>
    </row>
    <row r="173" spans="1:6" s="35" customFormat="1" x14ac:dyDescent="0.25">
      <c r="A173" s="39" t="s">
        <v>34</v>
      </c>
      <c r="B173" s="125" t="s">
        <v>26</v>
      </c>
      <c r="C173" s="41"/>
      <c r="D173" s="41"/>
      <c r="E173" s="41"/>
      <c r="F173" s="51"/>
    </row>
    <row r="174" spans="1:6" s="43" customFormat="1" ht="12" customHeight="1" x14ac:dyDescent="0.2">
      <c r="A174" s="39" t="s">
        <v>39</v>
      </c>
      <c r="B174" s="125" t="s">
        <v>112</v>
      </c>
      <c r="C174" s="41"/>
      <c r="D174" s="41"/>
      <c r="E174" s="41"/>
      <c r="F174" s="51"/>
    </row>
    <row r="175" spans="1:6" s="35" customFormat="1" x14ac:dyDescent="0.25">
      <c r="A175" s="39" t="s">
        <v>36</v>
      </c>
      <c r="B175" s="125" t="s">
        <v>113</v>
      </c>
      <c r="C175" s="41"/>
      <c r="D175" s="41"/>
      <c r="E175" s="41"/>
      <c r="F175" s="51"/>
    </row>
    <row r="176" spans="1:6" s="35" customFormat="1" x14ac:dyDescent="0.25">
      <c r="A176" s="39" t="s">
        <v>45</v>
      </c>
      <c r="B176" s="125" t="s">
        <v>114</v>
      </c>
      <c r="C176" s="41">
        <v>214</v>
      </c>
      <c r="D176" s="41">
        <v>78</v>
      </c>
      <c r="E176" s="41"/>
      <c r="F176" s="51"/>
    </row>
    <row r="177" spans="1:7" s="35" customFormat="1" x14ac:dyDescent="0.25">
      <c r="A177" s="39" t="s">
        <v>46</v>
      </c>
      <c r="B177" s="125" t="s">
        <v>115</v>
      </c>
      <c r="C177" s="41"/>
      <c r="D177" s="41"/>
      <c r="E177" s="41"/>
      <c r="F177" s="51"/>
    </row>
    <row r="178" spans="1:7" s="35" customFormat="1" x14ac:dyDescent="0.25">
      <c r="A178" s="39" t="s">
        <v>37</v>
      </c>
      <c r="B178" s="125" t="s">
        <v>116</v>
      </c>
      <c r="C178" s="41">
        <v>83</v>
      </c>
      <c r="D178" s="41">
        <v>1</v>
      </c>
      <c r="E178" s="41"/>
      <c r="F178" s="51"/>
    </row>
    <row r="179" spans="1:7" s="35" customFormat="1" x14ac:dyDescent="0.25">
      <c r="A179" s="39" t="s">
        <v>67</v>
      </c>
      <c r="B179" s="125" t="s">
        <v>117</v>
      </c>
      <c r="C179" s="41">
        <v>8</v>
      </c>
      <c r="D179" s="41">
        <v>8</v>
      </c>
      <c r="E179" s="41"/>
      <c r="F179" s="51"/>
    </row>
    <row r="180" spans="1:7" s="35" customFormat="1" x14ac:dyDescent="0.25">
      <c r="A180" s="39" t="s">
        <v>170</v>
      </c>
      <c r="B180" s="125" t="s">
        <v>118</v>
      </c>
      <c r="C180" s="41"/>
      <c r="D180" s="41"/>
      <c r="E180" s="41"/>
      <c r="F180" s="51"/>
    </row>
    <row r="181" spans="1:7" s="35" customFormat="1" x14ac:dyDescent="0.25">
      <c r="A181" s="39" t="s">
        <v>40</v>
      </c>
      <c r="B181" s="125" t="s">
        <v>119</v>
      </c>
      <c r="C181" s="41"/>
      <c r="D181" s="41"/>
      <c r="E181" s="41"/>
      <c r="F181" s="51"/>
    </row>
    <row r="182" spans="1:7" s="35" customFormat="1" x14ac:dyDescent="0.25">
      <c r="A182" s="39" t="s">
        <v>41</v>
      </c>
      <c r="B182" s="125" t="s">
        <v>120</v>
      </c>
      <c r="C182" s="41"/>
      <c r="D182" s="41"/>
      <c r="E182" s="41"/>
      <c r="F182" s="51"/>
    </row>
    <row r="183" spans="1:7" s="35" customFormat="1" x14ac:dyDescent="0.25">
      <c r="A183" s="39" t="s">
        <v>68</v>
      </c>
      <c r="B183" s="125" t="s">
        <v>121</v>
      </c>
      <c r="C183" s="41"/>
      <c r="D183" s="41"/>
      <c r="E183" s="41"/>
      <c r="F183" s="51"/>
    </row>
    <row r="184" spans="1:7" s="35" customFormat="1" ht="15.75" thickBot="1" x14ac:dyDescent="0.3">
      <c r="A184" s="54" t="s">
        <v>42</v>
      </c>
      <c r="B184" s="126" t="s">
        <v>122</v>
      </c>
      <c r="C184" s="55">
        <v>82</v>
      </c>
      <c r="D184" s="55">
        <v>30</v>
      </c>
      <c r="E184" s="55"/>
      <c r="F184" s="56"/>
    </row>
    <row r="185" spans="1:7" s="35" customFormat="1" ht="30" customHeight="1" x14ac:dyDescent="0.25">
      <c r="A185" s="175" t="s">
        <v>171</v>
      </c>
      <c r="B185" s="176"/>
      <c r="C185" s="185"/>
      <c r="D185" s="185"/>
      <c r="E185" s="185"/>
      <c r="F185" s="185"/>
    </row>
    <row r="186" spans="1:7" s="35" customFormat="1" ht="3" customHeight="1" x14ac:dyDescent="0.25">
      <c r="A186" s="6"/>
      <c r="B186" s="1"/>
      <c r="C186" s="1"/>
      <c r="D186" s="1"/>
      <c r="E186" s="1"/>
      <c r="F186" s="1"/>
    </row>
    <row r="187" spans="1:7" s="116" customFormat="1" ht="12.75" x14ac:dyDescent="0.2">
      <c r="A187" s="163" t="s">
        <v>210</v>
      </c>
      <c r="B187" s="118"/>
      <c r="C187" s="118"/>
      <c r="D187" s="118"/>
      <c r="E187" s="118"/>
      <c r="F187" s="118"/>
      <c r="G187" s="119"/>
    </row>
    <row r="188" spans="1:7" s="116" customFormat="1" ht="12.75" x14ac:dyDescent="0.2">
      <c r="A188" s="117" t="s">
        <v>137</v>
      </c>
      <c r="B188" s="118"/>
      <c r="C188" s="118"/>
      <c r="D188" s="118"/>
      <c r="E188" s="118"/>
      <c r="F188" s="118"/>
      <c r="G188" s="118"/>
    </row>
    <row r="189" spans="1:7" s="35" customFormat="1" ht="3.75" customHeight="1" x14ac:dyDescent="0.25">
      <c r="A189" s="6"/>
      <c r="B189" s="1"/>
      <c r="C189" s="1"/>
      <c r="D189" s="7"/>
      <c r="E189" s="1"/>
      <c r="F189" s="1"/>
    </row>
    <row r="190" spans="1:7" x14ac:dyDescent="0.25">
      <c r="A190" s="22" t="s">
        <v>209</v>
      </c>
      <c r="D190" s="7"/>
    </row>
    <row r="191" spans="1:7" x14ac:dyDescent="0.25">
      <c r="D191" s="7"/>
    </row>
    <row r="192" spans="1:7" x14ac:dyDescent="0.25">
      <c r="D192" s="7"/>
    </row>
    <row r="193" spans="4:4" x14ac:dyDescent="0.25">
      <c r="D193" s="7"/>
    </row>
    <row r="194" spans="4:4" x14ac:dyDescent="0.25">
      <c r="D194" s="7"/>
    </row>
    <row r="195" spans="4:4" x14ac:dyDescent="0.25">
      <c r="D195" s="7"/>
    </row>
    <row r="196" spans="4:4" x14ac:dyDescent="0.25">
      <c r="D196" s="7"/>
    </row>
    <row r="197" spans="4:4" x14ac:dyDescent="0.25">
      <c r="D197" s="7"/>
    </row>
    <row r="198" spans="4:4" x14ac:dyDescent="0.25">
      <c r="D198" s="7"/>
    </row>
    <row r="199" spans="4:4" x14ac:dyDescent="0.25">
      <c r="D199" s="7"/>
    </row>
    <row r="200" spans="4:4" x14ac:dyDescent="0.25">
      <c r="D200" s="7"/>
    </row>
    <row r="201" spans="4:4" x14ac:dyDescent="0.25">
      <c r="D201" s="7"/>
    </row>
    <row r="202" spans="4:4" x14ac:dyDescent="0.25">
      <c r="D202" s="7"/>
    </row>
    <row r="203" spans="4:4" x14ac:dyDescent="0.25">
      <c r="D203" s="7"/>
    </row>
    <row r="204" spans="4:4" x14ac:dyDescent="0.25">
      <c r="D204" s="7"/>
    </row>
    <row r="205" spans="4:4" x14ac:dyDescent="0.25">
      <c r="D205" s="7"/>
    </row>
    <row r="206" spans="4:4" x14ac:dyDescent="0.25">
      <c r="D206" s="7"/>
    </row>
    <row r="207" spans="4:4" x14ac:dyDescent="0.25">
      <c r="D207" s="7"/>
    </row>
    <row r="208" spans="4:4" x14ac:dyDescent="0.25">
      <c r="D208" s="7"/>
    </row>
    <row r="209" spans="4:4" x14ac:dyDescent="0.25">
      <c r="D209" s="7"/>
    </row>
    <row r="210" spans="4:4" x14ac:dyDescent="0.25">
      <c r="D210" s="7"/>
    </row>
    <row r="211" spans="4:4" x14ac:dyDescent="0.25">
      <c r="D211" s="7"/>
    </row>
    <row r="212" spans="4:4" x14ac:dyDescent="0.25">
      <c r="D212" s="7"/>
    </row>
    <row r="213" spans="4:4" x14ac:dyDescent="0.25">
      <c r="D213" s="7"/>
    </row>
    <row r="214" spans="4:4" x14ac:dyDescent="0.25">
      <c r="D214" s="7"/>
    </row>
    <row r="215" spans="4:4" x14ac:dyDescent="0.25">
      <c r="D215" s="7"/>
    </row>
    <row r="216" spans="4:4" x14ac:dyDescent="0.25">
      <c r="D216" s="7"/>
    </row>
    <row r="217" spans="4:4" x14ac:dyDescent="0.25">
      <c r="D217" s="7"/>
    </row>
    <row r="218" spans="4:4" x14ac:dyDescent="0.25">
      <c r="D218" s="7"/>
    </row>
    <row r="219" spans="4:4" x14ac:dyDescent="0.25">
      <c r="D219" s="7"/>
    </row>
    <row r="220" spans="4:4" x14ac:dyDescent="0.25">
      <c r="D220" s="7"/>
    </row>
    <row r="221" spans="4:4" x14ac:dyDescent="0.25">
      <c r="D221" s="7"/>
    </row>
    <row r="222" spans="4:4" x14ac:dyDescent="0.25">
      <c r="D222" s="7"/>
    </row>
    <row r="223" spans="4:4" x14ac:dyDescent="0.25">
      <c r="D223" s="7"/>
    </row>
    <row r="224" spans="4:4" x14ac:dyDescent="0.25">
      <c r="D224" s="7"/>
    </row>
    <row r="225" spans="4:4" x14ac:dyDescent="0.25">
      <c r="D225" s="7"/>
    </row>
    <row r="226" spans="4:4" x14ac:dyDescent="0.25">
      <c r="D226" s="7"/>
    </row>
    <row r="227" spans="4:4" x14ac:dyDescent="0.25">
      <c r="D227" s="7"/>
    </row>
    <row r="228" spans="4:4" x14ac:dyDescent="0.25">
      <c r="D228" s="7"/>
    </row>
    <row r="229" spans="4:4" x14ac:dyDescent="0.25">
      <c r="D229" s="7"/>
    </row>
    <row r="230" spans="4:4" x14ac:dyDescent="0.25">
      <c r="D230" s="7"/>
    </row>
    <row r="231" spans="4:4" x14ac:dyDescent="0.25">
      <c r="D231" s="7"/>
    </row>
    <row r="232" spans="4:4" x14ac:dyDescent="0.25">
      <c r="D232" s="7"/>
    </row>
    <row r="233" spans="4:4" x14ac:dyDescent="0.25">
      <c r="D233" s="7"/>
    </row>
    <row r="234" spans="4:4" x14ac:dyDescent="0.25">
      <c r="D234" s="7"/>
    </row>
    <row r="235" spans="4:4" x14ac:dyDescent="0.25">
      <c r="D235" s="7"/>
    </row>
    <row r="236" spans="4:4" x14ac:dyDescent="0.25">
      <c r="D236" s="7"/>
    </row>
    <row r="237" spans="4:4" x14ac:dyDescent="0.25">
      <c r="D237" s="7"/>
    </row>
    <row r="238" spans="4:4" x14ac:dyDescent="0.25">
      <c r="D238" s="7"/>
    </row>
    <row r="239" spans="4:4" x14ac:dyDescent="0.25">
      <c r="D239" s="7"/>
    </row>
    <row r="240" spans="4:4" x14ac:dyDescent="0.25">
      <c r="D240" s="7"/>
    </row>
    <row r="241" spans="4:4" x14ac:dyDescent="0.25">
      <c r="D241" s="7"/>
    </row>
    <row r="242" spans="4:4" x14ac:dyDescent="0.25">
      <c r="D242" s="7"/>
    </row>
    <row r="243" spans="4:4" x14ac:dyDescent="0.25">
      <c r="D243" s="7"/>
    </row>
    <row r="244" spans="4:4" x14ac:dyDescent="0.25">
      <c r="D244" s="7"/>
    </row>
    <row r="245" spans="4:4" x14ac:dyDescent="0.25">
      <c r="D245" s="7"/>
    </row>
    <row r="246" spans="4:4" x14ac:dyDescent="0.25">
      <c r="D246" s="7"/>
    </row>
    <row r="247" spans="4:4" x14ac:dyDescent="0.25">
      <c r="D247" s="7"/>
    </row>
    <row r="248" spans="4:4" x14ac:dyDescent="0.25">
      <c r="D248" s="7"/>
    </row>
    <row r="249" spans="4:4" x14ac:dyDescent="0.25">
      <c r="D249" s="7"/>
    </row>
    <row r="250" spans="4:4" x14ac:dyDescent="0.25">
      <c r="D250" s="7"/>
    </row>
    <row r="251" spans="4:4" x14ac:dyDescent="0.25">
      <c r="D251" s="7"/>
    </row>
    <row r="252" spans="4:4" x14ac:dyDescent="0.25">
      <c r="D252" s="7"/>
    </row>
    <row r="253" spans="4:4" x14ac:dyDescent="0.25">
      <c r="D253" s="7"/>
    </row>
    <row r="254" spans="4:4" x14ac:dyDescent="0.25">
      <c r="D254" s="7"/>
    </row>
    <row r="255" spans="4:4" x14ac:dyDescent="0.25">
      <c r="D255" s="7"/>
    </row>
    <row r="256" spans="4:4" x14ac:dyDescent="0.25">
      <c r="D256" s="7"/>
    </row>
    <row r="257" spans="4:4" x14ac:dyDescent="0.25">
      <c r="D257" s="7"/>
    </row>
    <row r="258" spans="4:4" x14ac:dyDescent="0.25">
      <c r="D258" s="7"/>
    </row>
    <row r="259" spans="4:4" x14ac:dyDescent="0.25">
      <c r="D259" s="7"/>
    </row>
    <row r="260" spans="4:4" x14ac:dyDescent="0.25">
      <c r="D260" s="7"/>
    </row>
    <row r="261" spans="4:4" x14ac:dyDescent="0.25">
      <c r="D261" s="7"/>
    </row>
    <row r="262" spans="4:4" x14ac:dyDescent="0.25">
      <c r="D262" s="7"/>
    </row>
    <row r="263" spans="4:4" x14ac:dyDescent="0.25">
      <c r="D263" s="7"/>
    </row>
    <row r="264" spans="4:4" x14ac:dyDescent="0.25">
      <c r="D264" s="7"/>
    </row>
    <row r="265" spans="4:4" x14ac:dyDescent="0.25">
      <c r="D265" s="7"/>
    </row>
    <row r="266" spans="4:4" x14ac:dyDescent="0.25">
      <c r="D266" s="7"/>
    </row>
    <row r="267" spans="4:4" x14ac:dyDescent="0.25">
      <c r="D267" s="7"/>
    </row>
    <row r="268" spans="4:4" x14ac:dyDescent="0.25">
      <c r="D268" s="7"/>
    </row>
    <row r="269" spans="4:4" x14ac:dyDescent="0.25">
      <c r="D269" s="7"/>
    </row>
    <row r="270" spans="4:4" x14ac:dyDescent="0.25">
      <c r="D270" s="7"/>
    </row>
    <row r="271" spans="4:4" x14ac:dyDescent="0.25">
      <c r="D271" s="7"/>
    </row>
    <row r="272" spans="4:4" x14ac:dyDescent="0.25">
      <c r="D272" s="7"/>
    </row>
    <row r="273" spans="4:4" x14ac:dyDescent="0.25">
      <c r="D273" s="7"/>
    </row>
    <row r="274" spans="4:4" x14ac:dyDescent="0.25">
      <c r="D274" s="7"/>
    </row>
    <row r="275" spans="4:4" x14ac:dyDescent="0.25">
      <c r="D275" s="7"/>
    </row>
    <row r="276" spans="4:4" x14ac:dyDescent="0.25">
      <c r="D276" s="7"/>
    </row>
    <row r="277" spans="4:4" x14ac:dyDescent="0.25">
      <c r="D277" s="7"/>
    </row>
    <row r="278" spans="4:4" x14ac:dyDescent="0.25">
      <c r="D278" s="7"/>
    </row>
    <row r="279" spans="4:4" x14ac:dyDescent="0.25">
      <c r="D279" s="7"/>
    </row>
    <row r="280" spans="4:4" x14ac:dyDescent="0.25">
      <c r="D280" s="7"/>
    </row>
    <row r="281" spans="4:4" x14ac:dyDescent="0.25">
      <c r="D281" s="7"/>
    </row>
    <row r="282" spans="4:4" x14ac:dyDescent="0.25">
      <c r="D282" s="7"/>
    </row>
    <row r="283" spans="4:4" x14ac:dyDescent="0.25">
      <c r="D283" s="7"/>
    </row>
    <row r="284" spans="4:4" x14ac:dyDescent="0.25">
      <c r="D284" s="7"/>
    </row>
    <row r="285" spans="4:4" x14ac:dyDescent="0.25">
      <c r="D285" s="7"/>
    </row>
    <row r="286" spans="4:4" x14ac:dyDescent="0.25">
      <c r="D286" s="7"/>
    </row>
    <row r="287" spans="4:4" x14ac:dyDescent="0.25">
      <c r="D287" s="7"/>
    </row>
    <row r="288" spans="4:4" x14ac:dyDescent="0.25">
      <c r="D288" s="7"/>
    </row>
    <row r="289" spans="4:4" x14ac:dyDescent="0.25">
      <c r="D289" s="7"/>
    </row>
    <row r="290" spans="4:4" x14ac:dyDescent="0.25">
      <c r="D290" s="7"/>
    </row>
    <row r="291" spans="4:4" x14ac:dyDescent="0.25">
      <c r="D291" s="7"/>
    </row>
    <row r="292" spans="4:4" x14ac:dyDescent="0.25">
      <c r="D292" s="7"/>
    </row>
    <row r="293" spans="4:4" x14ac:dyDescent="0.25">
      <c r="D293" s="7"/>
    </row>
    <row r="294" spans="4:4" x14ac:dyDescent="0.25">
      <c r="D294" s="7"/>
    </row>
    <row r="295" spans="4:4" x14ac:dyDescent="0.25">
      <c r="D295" s="7"/>
    </row>
    <row r="296" spans="4:4" x14ac:dyDescent="0.25">
      <c r="D296" s="7"/>
    </row>
    <row r="297" spans="4:4" x14ac:dyDescent="0.25">
      <c r="D297" s="7"/>
    </row>
    <row r="298" spans="4:4" x14ac:dyDescent="0.25">
      <c r="D298" s="7"/>
    </row>
    <row r="299" spans="4:4" x14ac:dyDescent="0.25">
      <c r="D299" s="7"/>
    </row>
    <row r="300" spans="4:4" x14ac:dyDescent="0.25">
      <c r="D300" s="7"/>
    </row>
    <row r="301" spans="4:4" x14ac:dyDescent="0.25">
      <c r="D301" s="7"/>
    </row>
    <row r="302" spans="4:4" x14ac:dyDescent="0.25">
      <c r="D302" s="7"/>
    </row>
    <row r="303" spans="4:4" x14ac:dyDescent="0.25">
      <c r="D303" s="7"/>
    </row>
    <row r="304" spans="4:4" x14ac:dyDescent="0.25">
      <c r="D304" s="7"/>
    </row>
    <row r="305" spans="4:4" x14ac:dyDescent="0.25">
      <c r="D305" s="7"/>
    </row>
    <row r="306" spans="4:4" x14ac:dyDescent="0.25">
      <c r="D306" s="7"/>
    </row>
    <row r="307" spans="4:4" x14ac:dyDescent="0.25">
      <c r="D307" s="7"/>
    </row>
    <row r="308" spans="4:4" x14ac:dyDescent="0.25">
      <c r="D308" s="7"/>
    </row>
    <row r="309" spans="4:4" x14ac:dyDescent="0.25">
      <c r="D309" s="7"/>
    </row>
    <row r="310" spans="4:4" x14ac:dyDescent="0.25">
      <c r="D310" s="7"/>
    </row>
    <row r="311" spans="4:4" x14ac:dyDescent="0.25">
      <c r="D311" s="7"/>
    </row>
    <row r="312" spans="4:4" x14ac:dyDescent="0.25">
      <c r="D312" s="7"/>
    </row>
    <row r="313" spans="4:4" x14ac:dyDescent="0.25">
      <c r="D313" s="7"/>
    </row>
    <row r="314" spans="4:4" x14ac:dyDescent="0.25">
      <c r="D314" s="7"/>
    </row>
    <row r="315" spans="4:4" x14ac:dyDescent="0.25">
      <c r="D315" s="7"/>
    </row>
    <row r="316" spans="4:4" x14ac:dyDescent="0.25">
      <c r="D316" s="7"/>
    </row>
    <row r="317" spans="4:4" x14ac:dyDescent="0.25">
      <c r="D317" s="7"/>
    </row>
    <row r="318" spans="4:4" x14ac:dyDescent="0.25">
      <c r="D318" s="7"/>
    </row>
    <row r="319" spans="4:4" x14ac:dyDescent="0.25">
      <c r="D319" s="7"/>
    </row>
    <row r="320" spans="4:4" x14ac:dyDescent="0.25">
      <c r="D320" s="7"/>
    </row>
    <row r="321" spans="4:4" x14ac:dyDescent="0.25">
      <c r="D321" s="7"/>
    </row>
    <row r="322" spans="4:4" x14ac:dyDescent="0.25">
      <c r="D322" s="7"/>
    </row>
    <row r="323" spans="4:4" x14ac:dyDescent="0.25">
      <c r="D323" s="7"/>
    </row>
    <row r="324" spans="4:4" x14ac:dyDescent="0.25">
      <c r="D324" s="7"/>
    </row>
    <row r="325" spans="4:4" x14ac:dyDescent="0.25">
      <c r="D325" s="7"/>
    </row>
    <row r="326" spans="4:4" x14ac:dyDescent="0.25">
      <c r="D326" s="7"/>
    </row>
    <row r="327" spans="4:4" x14ac:dyDescent="0.25">
      <c r="D327" s="7"/>
    </row>
    <row r="328" spans="4:4" x14ac:dyDescent="0.25">
      <c r="D328" s="7"/>
    </row>
    <row r="329" spans="4:4" x14ac:dyDescent="0.25">
      <c r="D329" s="7"/>
    </row>
    <row r="330" spans="4:4" x14ac:dyDescent="0.25">
      <c r="D330" s="7"/>
    </row>
    <row r="331" spans="4:4" x14ac:dyDescent="0.25">
      <c r="D331" s="7"/>
    </row>
    <row r="332" spans="4:4" x14ac:dyDescent="0.25">
      <c r="D332" s="7"/>
    </row>
    <row r="333" spans="4:4" x14ac:dyDescent="0.25">
      <c r="D333" s="7"/>
    </row>
    <row r="334" spans="4:4" x14ac:dyDescent="0.25">
      <c r="D334" s="7"/>
    </row>
    <row r="335" spans="4:4" x14ac:dyDescent="0.25">
      <c r="D335" s="7"/>
    </row>
    <row r="336" spans="4:4" x14ac:dyDescent="0.25">
      <c r="D336" s="7"/>
    </row>
    <row r="337" spans="4:4" x14ac:dyDescent="0.25">
      <c r="D337" s="7"/>
    </row>
    <row r="338" spans="4:4" x14ac:dyDescent="0.25">
      <c r="D338" s="7"/>
    </row>
    <row r="339" spans="4:4" x14ac:dyDescent="0.25">
      <c r="D339" s="7"/>
    </row>
    <row r="340" spans="4:4" x14ac:dyDescent="0.25">
      <c r="D340" s="7"/>
    </row>
    <row r="341" spans="4:4" x14ac:dyDescent="0.25">
      <c r="D341" s="7"/>
    </row>
    <row r="342" spans="4:4" x14ac:dyDescent="0.25">
      <c r="D342" s="7"/>
    </row>
    <row r="343" spans="4:4" x14ac:dyDescent="0.25">
      <c r="D343" s="7"/>
    </row>
    <row r="344" spans="4:4" x14ac:dyDescent="0.25">
      <c r="D344" s="7"/>
    </row>
    <row r="345" spans="4:4" x14ac:dyDescent="0.25">
      <c r="D345" s="7"/>
    </row>
    <row r="346" spans="4:4" x14ac:dyDescent="0.25">
      <c r="D346" s="7"/>
    </row>
    <row r="347" spans="4:4" x14ac:dyDescent="0.25">
      <c r="D347" s="7"/>
    </row>
    <row r="348" spans="4:4" x14ac:dyDescent="0.25">
      <c r="D348" s="7"/>
    </row>
    <row r="349" spans="4:4" x14ac:dyDescent="0.25">
      <c r="D349" s="7"/>
    </row>
    <row r="350" spans="4:4" x14ac:dyDescent="0.25">
      <c r="D350" s="7"/>
    </row>
    <row r="351" spans="4:4" x14ac:dyDescent="0.25">
      <c r="D351" s="7"/>
    </row>
    <row r="352" spans="4:4" x14ac:dyDescent="0.25">
      <c r="D352" s="7"/>
    </row>
    <row r="353" spans="4:4" x14ac:dyDescent="0.25">
      <c r="D353" s="7"/>
    </row>
    <row r="354" spans="4:4" x14ac:dyDescent="0.25">
      <c r="D354" s="7"/>
    </row>
    <row r="355" spans="4:4" x14ac:dyDescent="0.25">
      <c r="D355" s="7"/>
    </row>
    <row r="356" spans="4:4" x14ac:dyDescent="0.25">
      <c r="D356" s="7"/>
    </row>
    <row r="357" spans="4:4" x14ac:dyDescent="0.25">
      <c r="D357" s="7"/>
    </row>
    <row r="358" spans="4:4" x14ac:dyDescent="0.25">
      <c r="D358" s="7"/>
    </row>
    <row r="359" spans="4:4" x14ac:dyDescent="0.25">
      <c r="D359" s="7"/>
    </row>
    <row r="360" spans="4:4" x14ac:dyDescent="0.25">
      <c r="D360" s="7"/>
    </row>
    <row r="361" spans="4:4" x14ac:dyDescent="0.25">
      <c r="D361" s="7"/>
    </row>
    <row r="362" spans="4:4" x14ac:dyDescent="0.25">
      <c r="D362" s="7"/>
    </row>
    <row r="363" spans="4:4" x14ac:dyDescent="0.25">
      <c r="D363" s="7"/>
    </row>
    <row r="364" spans="4:4" x14ac:dyDescent="0.25">
      <c r="D364" s="7"/>
    </row>
    <row r="365" spans="4:4" x14ac:dyDescent="0.25">
      <c r="D365" s="7"/>
    </row>
    <row r="366" spans="4:4" x14ac:dyDescent="0.25">
      <c r="D366" s="7"/>
    </row>
    <row r="367" spans="4:4" x14ac:dyDescent="0.25">
      <c r="D367" s="7"/>
    </row>
    <row r="368" spans="4:4" x14ac:dyDescent="0.25">
      <c r="D368" s="7"/>
    </row>
    <row r="369" spans="4:4" x14ac:dyDescent="0.25">
      <c r="D369" s="7"/>
    </row>
    <row r="370" spans="4:4" x14ac:dyDescent="0.25">
      <c r="D370" s="7"/>
    </row>
    <row r="371" spans="4:4" x14ac:dyDescent="0.25">
      <c r="D371" s="7"/>
    </row>
    <row r="372" spans="4:4" x14ac:dyDescent="0.25">
      <c r="D372" s="7"/>
    </row>
    <row r="373" spans="4:4" x14ac:dyDescent="0.25">
      <c r="D373" s="7"/>
    </row>
    <row r="374" spans="4:4" x14ac:dyDescent="0.25">
      <c r="D374" s="7"/>
    </row>
    <row r="375" spans="4:4" x14ac:dyDescent="0.25">
      <c r="D375" s="7"/>
    </row>
    <row r="376" spans="4:4" x14ac:dyDescent="0.25">
      <c r="D376" s="7"/>
    </row>
    <row r="377" spans="4:4" x14ac:dyDescent="0.25">
      <c r="D377" s="7"/>
    </row>
    <row r="378" spans="4:4" x14ac:dyDescent="0.25">
      <c r="D378" s="7"/>
    </row>
    <row r="379" spans="4:4" x14ac:dyDescent="0.25">
      <c r="D379" s="7"/>
    </row>
    <row r="380" spans="4:4" x14ac:dyDescent="0.25">
      <c r="D380" s="7"/>
    </row>
    <row r="381" spans="4:4" x14ac:dyDescent="0.25">
      <c r="D381" s="7"/>
    </row>
    <row r="382" spans="4:4" x14ac:dyDescent="0.25">
      <c r="D382" s="7"/>
    </row>
    <row r="383" spans="4:4" x14ac:dyDescent="0.25">
      <c r="D383" s="7"/>
    </row>
    <row r="384" spans="4:4" x14ac:dyDescent="0.25">
      <c r="D384" s="7"/>
    </row>
    <row r="385" spans="4:4" x14ac:dyDescent="0.25">
      <c r="D385" s="7"/>
    </row>
    <row r="386" spans="4:4" x14ac:dyDescent="0.25">
      <c r="D386" s="7"/>
    </row>
    <row r="387" spans="4:4" x14ac:dyDescent="0.25">
      <c r="D387" s="7"/>
    </row>
    <row r="388" spans="4:4" x14ac:dyDescent="0.25">
      <c r="D388" s="7"/>
    </row>
    <row r="389" spans="4:4" x14ac:dyDescent="0.25">
      <c r="D389" s="7"/>
    </row>
    <row r="390" spans="4:4" x14ac:dyDescent="0.25">
      <c r="D390" s="7"/>
    </row>
    <row r="391" spans="4:4" x14ac:dyDescent="0.25">
      <c r="D391" s="7"/>
    </row>
    <row r="392" spans="4:4" x14ac:dyDescent="0.25">
      <c r="D392" s="7"/>
    </row>
    <row r="393" spans="4:4" x14ac:dyDescent="0.25">
      <c r="D393" s="7"/>
    </row>
    <row r="394" spans="4:4" x14ac:dyDescent="0.25">
      <c r="D394" s="7"/>
    </row>
    <row r="395" spans="4:4" x14ac:dyDescent="0.25">
      <c r="D395" s="7"/>
    </row>
    <row r="396" spans="4:4" x14ac:dyDescent="0.25">
      <c r="D396" s="7"/>
    </row>
    <row r="397" spans="4:4" x14ac:dyDescent="0.25">
      <c r="D397" s="7"/>
    </row>
    <row r="398" spans="4:4" x14ac:dyDescent="0.25">
      <c r="D398" s="7"/>
    </row>
    <row r="399" spans="4:4" x14ac:dyDescent="0.25">
      <c r="D399" s="7"/>
    </row>
    <row r="400" spans="4:4" x14ac:dyDescent="0.25">
      <c r="D400" s="7"/>
    </row>
    <row r="401" spans="4:4" x14ac:dyDescent="0.25">
      <c r="D401" s="7"/>
    </row>
    <row r="402" spans="4:4" x14ac:dyDescent="0.25">
      <c r="D402" s="7"/>
    </row>
    <row r="403" spans="4:4" x14ac:dyDescent="0.25">
      <c r="D403" s="7"/>
    </row>
    <row r="404" spans="4:4" x14ac:dyDescent="0.25">
      <c r="D404" s="7"/>
    </row>
    <row r="405" spans="4:4" x14ac:dyDescent="0.25">
      <c r="D405" s="7"/>
    </row>
    <row r="406" spans="4:4" x14ac:dyDescent="0.25">
      <c r="D406" s="7"/>
    </row>
    <row r="407" spans="4:4" x14ac:dyDescent="0.25">
      <c r="D407" s="7"/>
    </row>
    <row r="408" spans="4:4" x14ac:dyDescent="0.25">
      <c r="D408" s="7"/>
    </row>
    <row r="409" spans="4:4" x14ac:dyDescent="0.25">
      <c r="D409" s="7"/>
    </row>
    <row r="410" spans="4:4" x14ac:dyDescent="0.25">
      <c r="D410" s="7"/>
    </row>
    <row r="411" spans="4:4" x14ac:dyDescent="0.25">
      <c r="D411" s="7"/>
    </row>
    <row r="412" spans="4:4" x14ac:dyDescent="0.25">
      <c r="D412" s="7"/>
    </row>
    <row r="413" spans="4:4" x14ac:dyDescent="0.25">
      <c r="D413" s="7"/>
    </row>
    <row r="414" spans="4:4" x14ac:dyDescent="0.25">
      <c r="D414" s="7"/>
    </row>
    <row r="415" spans="4:4" x14ac:dyDescent="0.25">
      <c r="D415" s="7"/>
    </row>
    <row r="416" spans="4:4" x14ac:dyDescent="0.25">
      <c r="D416" s="7"/>
    </row>
    <row r="417" spans="4:4" x14ac:dyDescent="0.25">
      <c r="D417" s="7"/>
    </row>
    <row r="418" spans="4:4" x14ac:dyDescent="0.25">
      <c r="D418" s="7"/>
    </row>
    <row r="419" spans="4:4" x14ac:dyDescent="0.25">
      <c r="D419" s="7"/>
    </row>
    <row r="420" spans="4:4" x14ac:dyDescent="0.25">
      <c r="D420" s="7"/>
    </row>
    <row r="421" spans="4:4" x14ac:dyDescent="0.25">
      <c r="D421" s="7"/>
    </row>
    <row r="422" spans="4:4" x14ac:dyDescent="0.25">
      <c r="D422" s="7"/>
    </row>
    <row r="423" spans="4:4" x14ac:dyDescent="0.25">
      <c r="D423" s="7"/>
    </row>
    <row r="424" spans="4:4" x14ac:dyDescent="0.25">
      <c r="D424" s="7"/>
    </row>
    <row r="425" spans="4:4" x14ac:dyDescent="0.25">
      <c r="D425" s="7"/>
    </row>
    <row r="426" spans="4:4" x14ac:dyDescent="0.25">
      <c r="D426" s="7"/>
    </row>
    <row r="427" spans="4:4" x14ac:dyDescent="0.25">
      <c r="D427" s="7"/>
    </row>
    <row r="428" spans="4:4" x14ac:dyDescent="0.25">
      <c r="D428" s="7"/>
    </row>
    <row r="429" spans="4:4" x14ac:dyDescent="0.25">
      <c r="D429" s="7"/>
    </row>
    <row r="430" spans="4:4" x14ac:dyDescent="0.25">
      <c r="D430" s="7"/>
    </row>
    <row r="431" spans="4:4" x14ac:dyDescent="0.25">
      <c r="D431" s="7"/>
    </row>
    <row r="432" spans="4:4" x14ac:dyDescent="0.25">
      <c r="D432" s="7"/>
    </row>
    <row r="433" spans="4:4" x14ac:dyDescent="0.25">
      <c r="D433" s="7"/>
    </row>
    <row r="434" spans="4:4" x14ac:dyDescent="0.25">
      <c r="D434" s="7"/>
    </row>
    <row r="435" spans="4:4" x14ac:dyDescent="0.25">
      <c r="D435" s="7"/>
    </row>
    <row r="436" spans="4:4" x14ac:dyDescent="0.25">
      <c r="D436" s="7"/>
    </row>
    <row r="437" spans="4:4" x14ac:dyDescent="0.25">
      <c r="D437" s="7"/>
    </row>
    <row r="438" spans="4:4" x14ac:dyDescent="0.25">
      <c r="D438" s="7"/>
    </row>
    <row r="439" spans="4:4" x14ac:dyDescent="0.25">
      <c r="D439" s="7"/>
    </row>
    <row r="440" spans="4:4" x14ac:dyDescent="0.25">
      <c r="D440" s="7"/>
    </row>
    <row r="441" spans="4:4" x14ac:dyDescent="0.25">
      <c r="D441" s="7"/>
    </row>
    <row r="442" spans="4:4" x14ac:dyDescent="0.25">
      <c r="D442" s="7"/>
    </row>
    <row r="443" spans="4:4" x14ac:dyDescent="0.25">
      <c r="D443" s="7"/>
    </row>
    <row r="444" spans="4:4" x14ac:dyDescent="0.25">
      <c r="D444" s="7"/>
    </row>
    <row r="445" spans="4:4" x14ac:dyDescent="0.25">
      <c r="D445" s="7"/>
    </row>
    <row r="446" spans="4:4" x14ac:dyDescent="0.25">
      <c r="D446" s="7"/>
    </row>
    <row r="447" spans="4:4" x14ac:dyDescent="0.25">
      <c r="D447" s="7"/>
    </row>
    <row r="448" spans="4:4" x14ac:dyDescent="0.25">
      <c r="D448" s="7"/>
    </row>
    <row r="449" spans="4:4" x14ac:dyDescent="0.25">
      <c r="D449" s="7"/>
    </row>
    <row r="450" spans="4:4" x14ac:dyDescent="0.25">
      <c r="D450" s="7"/>
    </row>
    <row r="451" spans="4:4" x14ac:dyDescent="0.25">
      <c r="D451" s="7"/>
    </row>
    <row r="452" spans="4:4" x14ac:dyDescent="0.25">
      <c r="D452" s="7"/>
    </row>
    <row r="453" spans="4:4" x14ac:dyDescent="0.25">
      <c r="D453" s="7"/>
    </row>
    <row r="454" spans="4:4" x14ac:dyDescent="0.25">
      <c r="D454" s="7"/>
    </row>
    <row r="455" spans="4:4" x14ac:dyDescent="0.25">
      <c r="D455" s="7"/>
    </row>
    <row r="456" spans="4:4" x14ac:dyDescent="0.25">
      <c r="D456" s="7"/>
    </row>
    <row r="457" spans="4:4" x14ac:dyDescent="0.25">
      <c r="D457" s="7"/>
    </row>
    <row r="458" spans="4:4" x14ac:dyDescent="0.25">
      <c r="D458" s="7"/>
    </row>
    <row r="459" spans="4:4" x14ac:dyDescent="0.25">
      <c r="D459" s="7"/>
    </row>
    <row r="460" spans="4:4" x14ac:dyDescent="0.25">
      <c r="D460" s="7"/>
    </row>
    <row r="461" spans="4:4" x14ac:dyDescent="0.25">
      <c r="D461" s="7"/>
    </row>
    <row r="462" spans="4:4" x14ac:dyDescent="0.25">
      <c r="D462" s="7"/>
    </row>
    <row r="463" spans="4:4" x14ac:dyDescent="0.25">
      <c r="D463" s="7"/>
    </row>
    <row r="464" spans="4:4" x14ac:dyDescent="0.25">
      <c r="D464" s="7"/>
    </row>
    <row r="465" spans="4:4" x14ac:dyDescent="0.25">
      <c r="D465" s="7"/>
    </row>
    <row r="466" spans="4:4" x14ac:dyDescent="0.25">
      <c r="D466" s="7"/>
    </row>
    <row r="467" spans="4:4" x14ac:dyDescent="0.25">
      <c r="D467" s="7"/>
    </row>
    <row r="468" spans="4:4" x14ac:dyDescent="0.25">
      <c r="D468" s="7"/>
    </row>
    <row r="469" spans="4:4" x14ac:dyDescent="0.25">
      <c r="D469" s="7"/>
    </row>
    <row r="470" spans="4:4" x14ac:dyDescent="0.25">
      <c r="D470" s="7"/>
    </row>
    <row r="471" spans="4:4" x14ac:dyDescent="0.25">
      <c r="D471" s="7"/>
    </row>
    <row r="472" spans="4:4" x14ac:dyDescent="0.25">
      <c r="D472" s="7"/>
    </row>
    <row r="473" spans="4:4" x14ac:dyDescent="0.25">
      <c r="D473" s="7"/>
    </row>
    <row r="474" spans="4:4" x14ac:dyDescent="0.25">
      <c r="D474" s="7"/>
    </row>
    <row r="475" spans="4:4" x14ac:dyDescent="0.25">
      <c r="D475" s="7"/>
    </row>
    <row r="476" spans="4:4" x14ac:dyDescent="0.25">
      <c r="D476" s="7"/>
    </row>
    <row r="477" spans="4:4" x14ac:dyDescent="0.25">
      <c r="D477" s="7"/>
    </row>
    <row r="478" spans="4:4" x14ac:dyDescent="0.25">
      <c r="D478" s="7"/>
    </row>
    <row r="479" spans="4:4" x14ac:dyDescent="0.25">
      <c r="D479" s="7"/>
    </row>
    <row r="480" spans="4:4" x14ac:dyDescent="0.25">
      <c r="D480" s="7"/>
    </row>
    <row r="481" spans="4:4" x14ac:dyDescent="0.25">
      <c r="D481" s="7"/>
    </row>
    <row r="482" spans="4:4" x14ac:dyDescent="0.25">
      <c r="D482" s="7"/>
    </row>
    <row r="483" spans="4:4" x14ac:dyDescent="0.25">
      <c r="D483" s="7"/>
    </row>
    <row r="484" spans="4:4" x14ac:dyDescent="0.25">
      <c r="D484" s="7"/>
    </row>
    <row r="485" spans="4:4" x14ac:dyDescent="0.25">
      <c r="D485" s="7"/>
    </row>
    <row r="486" spans="4:4" x14ac:dyDescent="0.25">
      <c r="D486" s="7"/>
    </row>
    <row r="487" spans="4:4" x14ac:dyDescent="0.25">
      <c r="D487" s="7"/>
    </row>
    <row r="488" spans="4:4" x14ac:dyDescent="0.25">
      <c r="D488" s="7"/>
    </row>
    <row r="489" spans="4:4" x14ac:dyDescent="0.25">
      <c r="D489" s="7"/>
    </row>
    <row r="490" spans="4:4" x14ac:dyDescent="0.25">
      <c r="D490" s="7"/>
    </row>
    <row r="491" spans="4:4" x14ac:dyDescent="0.25">
      <c r="D491" s="7"/>
    </row>
    <row r="492" spans="4:4" x14ac:dyDescent="0.25">
      <c r="D492" s="7"/>
    </row>
    <row r="493" spans="4:4" x14ac:dyDescent="0.25">
      <c r="D493" s="7"/>
    </row>
    <row r="494" spans="4:4" x14ac:dyDescent="0.25">
      <c r="D494" s="7"/>
    </row>
    <row r="495" spans="4:4" x14ac:dyDescent="0.25">
      <c r="D495" s="7"/>
    </row>
    <row r="496" spans="4:4" x14ac:dyDescent="0.25">
      <c r="D496" s="7"/>
    </row>
    <row r="497" spans="4:4" x14ac:dyDescent="0.25">
      <c r="D497" s="7"/>
    </row>
    <row r="498" spans="4:4" x14ac:dyDescent="0.25">
      <c r="D498" s="7"/>
    </row>
    <row r="499" spans="4:4" x14ac:dyDescent="0.25">
      <c r="D499" s="7"/>
    </row>
    <row r="500" spans="4:4" x14ac:dyDescent="0.25">
      <c r="D500" s="7"/>
    </row>
    <row r="501" spans="4:4" x14ac:dyDescent="0.25">
      <c r="D501" s="7"/>
    </row>
    <row r="502" spans="4:4" x14ac:dyDescent="0.25">
      <c r="D502" s="7"/>
    </row>
    <row r="503" spans="4:4" x14ac:dyDescent="0.25">
      <c r="D503" s="7"/>
    </row>
    <row r="504" spans="4:4" x14ac:dyDescent="0.25">
      <c r="D504" s="7"/>
    </row>
    <row r="505" spans="4:4" x14ac:dyDescent="0.25">
      <c r="D505" s="7"/>
    </row>
    <row r="506" spans="4:4" x14ac:dyDescent="0.25">
      <c r="D506" s="7"/>
    </row>
    <row r="507" spans="4:4" x14ac:dyDescent="0.25">
      <c r="D507" s="7"/>
    </row>
    <row r="508" spans="4:4" x14ac:dyDescent="0.25">
      <c r="D508" s="7"/>
    </row>
    <row r="509" spans="4:4" x14ac:dyDescent="0.25">
      <c r="D509" s="7"/>
    </row>
    <row r="510" spans="4:4" x14ac:dyDescent="0.25">
      <c r="D510" s="7"/>
    </row>
    <row r="512" spans="4:4" x14ac:dyDescent="0.25">
      <c r="D512" s="7"/>
    </row>
    <row r="513" spans="4:4" x14ac:dyDescent="0.25">
      <c r="D513" s="7"/>
    </row>
    <row r="514" spans="4:4" x14ac:dyDescent="0.25">
      <c r="D514" s="7"/>
    </row>
    <row r="515" spans="4:4" x14ac:dyDescent="0.25">
      <c r="D515" s="7"/>
    </row>
    <row r="516" spans="4:4" x14ac:dyDescent="0.25">
      <c r="D516" s="7"/>
    </row>
    <row r="517" spans="4:4" x14ac:dyDescent="0.25">
      <c r="D517" s="7"/>
    </row>
    <row r="518" spans="4:4" x14ac:dyDescent="0.25">
      <c r="D518" s="7"/>
    </row>
    <row r="519" spans="4:4" x14ac:dyDescent="0.25">
      <c r="D519" s="7"/>
    </row>
    <row r="520" spans="4:4" x14ac:dyDescent="0.25">
      <c r="D520" s="7"/>
    </row>
    <row r="521" spans="4:4" x14ac:dyDescent="0.25">
      <c r="D521" s="7"/>
    </row>
    <row r="522" spans="4:4" x14ac:dyDescent="0.25">
      <c r="D522" s="7"/>
    </row>
    <row r="523" spans="4:4" x14ac:dyDescent="0.25">
      <c r="D523" s="7"/>
    </row>
    <row r="524" spans="4:4" x14ac:dyDescent="0.25">
      <c r="D524" s="7"/>
    </row>
    <row r="525" spans="4:4" x14ac:dyDescent="0.25">
      <c r="D525" s="7"/>
    </row>
    <row r="526" spans="4:4" x14ac:dyDescent="0.25">
      <c r="D526" s="7"/>
    </row>
    <row r="527" spans="4:4" x14ac:dyDescent="0.25">
      <c r="D527" s="7"/>
    </row>
    <row r="528" spans="4:4" x14ac:dyDescent="0.25">
      <c r="D528" s="7"/>
    </row>
    <row r="529" spans="4:4" x14ac:dyDescent="0.25">
      <c r="D529" s="7"/>
    </row>
    <row r="530" spans="4:4" x14ac:dyDescent="0.25">
      <c r="D530" s="7"/>
    </row>
    <row r="531" spans="4:4" x14ac:dyDescent="0.25">
      <c r="D531" s="7"/>
    </row>
    <row r="532" spans="4:4" x14ac:dyDescent="0.25">
      <c r="D532" s="7"/>
    </row>
    <row r="533" spans="4:4" x14ac:dyDescent="0.25">
      <c r="D533" s="7"/>
    </row>
    <row r="534" spans="4:4" x14ac:dyDescent="0.25">
      <c r="D534" s="7"/>
    </row>
    <row r="535" spans="4:4" x14ac:dyDescent="0.25">
      <c r="D535" s="7"/>
    </row>
    <row r="536" spans="4:4" x14ac:dyDescent="0.25">
      <c r="D536" s="7"/>
    </row>
    <row r="537" spans="4:4" x14ac:dyDescent="0.25">
      <c r="D537" s="7"/>
    </row>
    <row r="538" spans="4:4" x14ac:dyDescent="0.25">
      <c r="D538" s="7"/>
    </row>
    <row r="539" spans="4:4" x14ac:dyDescent="0.25">
      <c r="D539" s="7"/>
    </row>
    <row r="540" spans="4:4" x14ac:dyDescent="0.25">
      <c r="D540" s="7"/>
    </row>
    <row r="541" spans="4:4" x14ac:dyDescent="0.25">
      <c r="D541" s="7"/>
    </row>
    <row r="542" spans="4:4" x14ac:dyDescent="0.25">
      <c r="D542" s="7"/>
    </row>
    <row r="543" spans="4:4" x14ac:dyDescent="0.25">
      <c r="D543" s="7"/>
    </row>
    <row r="544" spans="4:4" x14ac:dyDescent="0.25">
      <c r="D544" s="7"/>
    </row>
    <row r="545" spans="4:4" x14ac:dyDescent="0.25">
      <c r="D545" s="7"/>
    </row>
    <row r="546" spans="4:4" x14ac:dyDescent="0.25">
      <c r="D546" s="7"/>
    </row>
    <row r="547" spans="4:4" x14ac:dyDescent="0.25">
      <c r="D547" s="7"/>
    </row>
    <row r="548" spans="4:4" x14ac:dyDescent="0.25">
      <c r="D548" s="7"/>
    </row>
    <row r="549" spans="4:4" x14ac:dyDescent="0.25">
      <c r="D549" s="7"/>
    </row>
    <row r="550" spans="4:4" x14ac:dyDescent="0.25">
      <c r="D550" s="7"/>
    </row>
    <row r="551" spans="4:4" x14ac:dyDescent="0.25">
      <c r="D551" s="7"/>
    </row>
    <row r="552" spans="4:4" x14ac:dyDescent="0.25">
      <c r="D552" s="7"/>
    </row>
    <row r="553" spans="4:4" x14ac:dyDescent="0.25">
      <c r="D553" s="7"/>
    </row>
    <row r="554" spans="4:4" x14ac:dyDescent="0.25">
      <c r="D554" s="7"/>
    </row>
    <row r="555" spans="4:4" x14ac:dyDescent="0.25">
      <c r="D555" s="7"/>
    </row>
    <row r="556" spans="4:4" x14ac:dyDescent="0.25">
      <c r="D556" s="7"/>
    </row>
    <row r="557" spans="4:4" x14ac:dyDescent="0.25">
      <c r="D557" s="7"/>
    </row>
    <row r="558" spans="4:4" x14ac:dyDescent="0.25">
      <c r="D558" s="7"/>
    </row>
    <row r="559" spans="4:4" x14ac:dyDescent="0.25">
      <c r="D559" s="7"/>
    </row>
    <row r="560" spans="4:4" x14ac:dyDescent="0.25">
      <c r="D560" s="7"/>
    </row>
    <row r="561" spans="4:4" x14ac:dyDescent="0.25">
      <c r="D561" s="7"/>
    </row>
    <row r="562" spans="4:4" x14ac:dyDescent="0.25">
      <c r="D562" s="7"/>
    </row>
    <row r="563" spans="4:4" x14ac:dyDescent="0.25">
      <c r="D563" s="7"/>
    </row>
    <row r="564" spans="4:4" x14ac:dyDescent="0.25">
      <c r="D564" s="7"/>
    </row>
    <row r="565" spans="4:4" x14ac:dyDescent="0.25">
      <c r="D565" s="7"/>
    </row>
    <row r="566" spans="4:4" x14ac:dyDescent="0.25">
      <c r="D566" s="7"/>
    </row>
    <row r="567" spans="4:4" x14ac:dyDescent="0.25">
      <c r="D567" s="7"/>
    </row>
    <row r="568" spans="4:4" x14ac:dyDescent="0.25">
      <c r="D568" s="7"/>
    </row>
    <row r="569" spans="4:4" x14ac:dyDescent="0.25">
      <c r="D569" s="7"/>
    </row>
    <row r="570" spans="4:4" x14ac:dyDescent="0.25">
      <c r="D570" s="7"/>
    </row>
    <row r="571" spans="4:4" x14ac:dyDescent="0.25">
      <c r="D571" s="7"/>
    </row>
    <row r="572" spans="4:4" x14ac:dyDescent="0.25">
      <c r="D572" s="7"/>
    </row>
    <row r="573" spans="4:4" x14ac:dyDescent="0.25">
      <c r="D573" s="7"/>
    </row>
    <row r="574" spans="4:4" x14ac:dyDescent="0.25">
      <c r="D574" s="7"/>
    </row>
    <row r="575" spans="4:4" x14ac:dyDescent="0.25">
      <c r="D575" s="7"/>
    </row>
    <row r="576" spans="4:4" x14ac:dyDescent="0.25">
      <c r="D576" s="7"/>
    </row>
    <row r="577" spans="4:4" x14ac:dyDescent="0.25">
      <c r="D577" s="7"/>
    </row>
    <row r="578" spans="4:4" x14ac:dyDescent="0.25">
      <c r="D578" s="7"/>
    </row>
    <row r="579" spans="4:4" x14ac:dyDescent="0.25">
      <c r="D579" s="7"/>
    </row>
    <row r="580" spans="4:4" x14ac:dyDescent="0.25">
      <c r="D580" s="7"/>
    </row>
    <row r="581" spans="4:4" x14ac:dyDescent="0.25">
      <c r="D581" s="7"/>
    </row>
    <row r="582" spans="4:4" x14ac:dyDescent="0.25">
      <c r="D582" s="7"/>
    </row>
    <row r="583" spans="4:4" x14ac:dyDescent="0.25">
      <c r="D583" s="7"/>
    </row>
    <row r="584" spans="4:4" x14ac:dyDescent="0.25">
      <c r="D584" s="7"/>
    </row>
    <row r="585" spans="4:4" x14ac:dyDescent="0.25">
      <c r="D585" s="7"/>
    </row>
    <row r="586" spans="4:4" x14ac:dyDescent="0.25">
      <c r="D586" s="7"/>
    </row>
    <row r="587" spans="4:4" x14ac:dyDescent="0.25">
      <c r="D587" s="7"/>
    </row>
    <row r="588" spans="4:4" x14ac:dyDescent="0.25">
      <c r="D588" s="7"/>
    </row>
    <row r="589" spans="4:4" x14ac:dyDescent="0.25">
      <c r="D589" s="7"/>
    </row>
    <row r="590" spans="4:4" x14ac:dyDescent="0.25">
      <c r="D590" s="7"/>
    </row>
    <row r="591" spans="4:4" x14ac:dyDescent="0.25">
      <c r="D591" s="7"/>
    </row>
    <row r="592" spans="4:4" x14ac:dyDescent="0.25">
      <c r="D592" s="7"/>
    </row>
    <row r="593" spans="4:4" x14ac:dyDescent="0.25">
      <c r="D593" s="7"/>
    </row>
    <row r="594" spans="4:4" x14ac:dyDescent="0.25">
      <c r="D594" s="7"/>
    </row>
    <row r="595" spans="4:4" x14ac:dyDescent="0.25">
      <c r="D595" s="7"/>
    </row>
    <row r="596" spans="4:4" x14ac:dyDescent="0.25">
      <c r="D596" s="7"/>
    </row>
    <row r="597" spans="4:4" x14ac:dyDescent="0.25">
      <c r="D597" s="7"/>
    </row>
    <row r="598" spans="4:4" x14ac:dyDescent="0.25">
      <c r="D598" s="7"/>
    </row>
    <row r="603" spans="4:4" x14ac:dyDescent="0.25">
      <c r="D603" s="7"/>
    </row>
    <row r="604" spans="4:4" x14ac:dyDescent="0.25">
      <c r="D604" s="7"/>
    </row>
    <row r="605" spans="4:4" x14ac:dyDescent="0.25">
      <c r="D605" s="7"/>
    </row>
    <row r="606" spans="4:4" x14ac:dyDescent="0.25">
      <c r="D606" s="7"/>
    </row>
    <row r="607" spans="4:4" x14ac:dyDescent="0.25">
      <c r="D607" s="7"/>
    </row>
    <row r="608" spans="4:4" x14ac:dyDescent="0.25">
      <c r="D608" s="7"/>
    </row>
    <row r="609" spans="4:4" x14ac:dyDescent="0.25">
      <c r="D609" s="7"/>
    </row>
    <row r="610" spans="4:4" x14ac:dyDescent="0.25">
      <c r="D610" s="7"/>
    </row>
    <row r="611" spans="4:4" x14ac:dyDescent="0.25">
      <c r="D611" s="7"/>
    </row>
    <row r="612" spans="4:4" x14ac:dyDescent="0.25">
      <c r="D612" s="7"/>
    </row>
    <row r="613" spans="4:4" x14ac:dyDescent="0.25">
      <c r="D613" s="7"/>
    </row>
    <row r="614" spans="4:4" x14ac:dyDescent="0.25">
      <c r="D614" s="7"/>
    </row>
    <row r="615" spans="4:4" x14ac:dyDescent="0.25">
      <c r="D615" s="7"/>
    </row>
    <row r="616" spans="4:4" x14ac:dyDescent="0.25">
      <c r="D616" s="7"/>
    </row>
    <row r="617" spans="4:4" x14ac:dyDescent="0.25">
      <c r="D617" s="7"/>
    </row>
    <row r="618" spans="4:4" x14ac:dyDescent="0.25">
      <c r="D618" s="7"/>
    </row>
    <row r="619" spans="4:4" x14ac:dyDescent="0.25">
      <c r="D619" s="7"/>
    </row>
    <row r="620" spans="4:4" x14ac:dyDescent="0.25">
      <c r="D620" s="7"/>
    </row>
    <row r="621" spans="4:4" x14ac:dyDescent="0.25">
      <c r="D621" s="7"/>
    </row>
    <row r="622" spans="4:4" x14ac:dyDescent="0.25">
      <c r="D622" s="7"/>
    </row>
    <row r="623" spans="4:4" x14ac:dyDescent="0.25">
      <c r="D623" s="7"/>
    </row>
    <row r="624" spans="4:4" x14ac:dyDescent="0.25">
      <c r="D624" s="7"/>
    </row>
    <row r="625" spans="4:4" x14ac:dyDescent="0.25">
      <c r="D625" s="7"/>
    </row>
    <row r="626" spans="4:4" x14ac:dyDescent="0.25">
      <c r="D626" s="7"/>
    </row>
    <row r="627" spans="4:4" x14ac:dyDescent="0.25">
      <c r="D627" s="7"/>
    </row>
    <row r="628" spans="4:4" x14ac:dyDescent="0.25">
      <c r="D628" s="7"/>
    </row>
    <row r="629" spans="4:4" x14ac:dyDescent="0.25">
      <c r="D629" s="7"/>
    </row>
    <row r="630" spans="4:4" x14ac:dyDescent="0.25">
      <c r="D630" s="7"/>
    </row>
    <row r="631" spans="4:4" x14ac:dyDescent="0.25">
      <c r="D631" s="7"/>
    </row>
    <row r="632" spans="4:4" x14ac:dyDescent="0.25">
      <c r="D632" s="7"/>
    </row>
    <row r="633" spans="4:4" x14ac:dyDescent="0.25">
      <c r="D633" s="7"/>
    </row>
    <row r="634" spans="4:4" x14ac:dyDescent="0.25">
      <c r="D634" s="7"/>
    </row>
    <row r="635" spans="4:4" x14ac:dyDescent="0.25">
      <c r="D635" s="7"/>
    </row>
    <row r="636" spans="4:4" x14ac:dyDescent="0.25">
      <c r="D636" s="7"/>
    </row>
    <row r="637" spans="4:4" x14ac:dyDescent="0.25">
      <c r="D637" s="7"/>
    </row>
    <row r="638" spans="4:4" x14ac:dyDescent="0.25">
      <c r="D638" s="7"/>
    </row>
    <row r="639" spans="4:4" x14ac:dyDescent="0.25">
      <c r="D639" s="7"/>
    </row>
    <row r="640" spans="4:4" x14ac:dyDescent="0.25">
      <c r="D640" s="7"/>
    </row>
    <row r="641" spans="4:4" x14ac:dyDescent="0.25">
      <c r="D641" s="7"/>
    </row>
    <row r="642" spans="4:4" x14ac:dyDescent="0.25">
      <c r="D642" s="7"/>
    </row>
    <row r="643" spans="4:4" x14ac:dyDescent="0.25">
      <c r="D643" s="7"/>
    </row>
    <row r="644" spans="4:4" x14ac:dyDescent="0.25">
      <c r="D644" s="7"/>
    </row>
    <row r="645" spans="4:4" x14ac:dyDescent="0.25">
      <c r="D645" s="7"/>
    </row>
    <row r="646" spans="4:4" x14ac:dyDescent="0.25">
      <c r="D646" s="7"/>
    </row>
    <row r="647" spans="4:4" x14ac:dyDescent="0.25">
      <c r="D647" s="7"/>
    </row>
    <row r="648" spans="4:4" x14ac:dyDescent="0.25">
      <c r="D648" s="7"/>
    </row>
    <row r="649" spans="4:4" x14ac:dyDescent="0.25">
      <c r="D649" s="7"/>
    </row>
    <row r="650" spans="4:4" x14ac:dyDescent="0.25">
      <c r="D650" s="7"/>
    </row>
    <row r="651" spans="4:4" x14ac:dyDescent="0.25">
      <c r="D651" s="7"/>
    </row>
    <row r="652" spans="4:4" x14ac:dyDescent="0.25">
      <c r="D652" s="7"/>
    </row>
    <row r="653" spans="4:4" x14ac:dyDescent="0.25">
      <c r="D653" s="7"/>
    </row>
    <row r="654" spans="4:4" x14ac:dyDescent="0.25">
      <c r="D654" s="7"/>
    </row>
    <row r="655" spans="4:4" x14ac:dyDescent="0.25">
      <c r="D655" s="7"/>
    </row>
    <row r="656" spans="4:4" x14ac:dyDescent="0.25">
      <c r="D656" s="7"/>
    </row>
    <row r="657" spans="4:4" x14ac:dyDescent="0.25">
      <c r="D657" s="7"/>
    </row>
    <row r="658" spans="4:4" x14ac:dyDescent="0.25">
      <c r="D658" s="7"/>
    </row>
    <row r="659" spans="4:4" x14ac:dyDescent="0.25">
      <c r="D659" s="7"/>
    </row>
    <row r="660" spans="4:4" x14ac:dyDescent="0.25">
      <c r="D660" s="7"/>
    </row>
    <row r="661" spans="4:4" x14ac:dyDescent="0.25">
      <c r="D661" s="7"/>
    </row>
    <row r="662" spans="4:4" x14ac:dyDescent="0.25">
      <c r="D662" s="7"/>
    </row>
    <row r="663" spans="4:4" x14ac:dyDescent="0.25">
      <c r="D663" s="7"/>
    </row>
    <row r="664" spans="4:4" x14ac:dyDescent="0.25">
      <c r="D664" s="7"/>
    </row>
    <row r="665" spans="4:4" x14ac:dyDescent="0.25">
      <c r="D665" s="7"/>
    </row>
    <row r="666" spans="4:4" x14ac:dyDescent="0.25">
      <c r="D666" s="7"/>
    </row>
    <row r="667" spans="4:4" x14ac:dyDescent="0.25">
      <c r="D667" s="7"/>
    </row>
    <row r="668" spans="4:4" x14ac:dyDescent="0.25">
      <c r="D668" s="7"/>
    </row>
    <row r="669" spans="4:4" x14ac:dyDescent="0.25">
      <c r="D669" s="7"/>
    </row>
    <row r="670" spans="4:4" x14ac:dyDescent="0.25">
      <c r="D670" s="7"/>
    </row>
    <row r="671" spans="4:4" x14ac:dyDescent="0.25">
      <c r="D671" s="7"/>
    </row>
    <row r="672" spans="4:4" x14ac:dyDescent="0.25">
      <c r="D672" s="7"/>
    </row>
    <row r="673" spans="4:4" x14ac:dyDescent="0.25">
      <c r="D673" s="7"/>
    </row>
    <row r="674" spans="4:4" x14ac:dyDescent="0.25">
      <c r="D674" s="7"/>
    </row>
    <row r="675" spans="4:4" x14ac:dyDescent="0.25">
      <c r="D675" s="7"/>
    </row>
    <row r="676" spans="4:4" x14ac:dyDescent="0.25">
      <c r="D676" s="7"/>
    </row>
    <row r="677" spans="4:4" x14ac:dyDescent="0.25">
      <c r="D677" s="7"/>
    </row>
    <row r="678" spans="4:4" x14ac:dyDescent="0.25">
      <c r="D678" s="7"/>
    </row>
  </sheetData>
  <sheetProtection password="CC6F" sheet="1" objects="1" scenarios="1"/>
  <protectedRanges>
    <protectedRange password="CC6F" sqref="C15:D24" name="Диапазон33"/>
    <protectedRange password="CC6F" sqref="A4:F5" name="Диапазон30"/>
    <protectedRange password="CC6F" sqref="A127" name="Диапазон28"/>
    <protectedRange password="CC6F" sqref="C173:F185" name="Диапазон27"/>
    <protectedRange password="CC6F" sqref="C171:F171" name="Диапазон26"/>
    <protectedRange password="CC6F" sqref="C142:F167" name="Диапазон25"/>
    <protectedRange password="CC6F" sqref="C140:F140" name="Диапазон24"/>
    <protectedRange password="CC6F" sqref="C134:D135" name="Диапазон23"/>
    <protectedRange password="CC6F" sqref="E123:F123" name="Диапазон22"/>
    <protectedRange password="CC6F" sqref="C121:D124" name="Диапазон21"/>
    <protectedRange password="CC6F" sqref="C118:D119" name="Диапазон20"/>
    <protectedRange password="CC6F" sqref="C115:D116" name="Диапазон19"/>
    <protectedRange password="CC6F" sqref="E113:F113" name="Диапазон18"/>
    <protectedRange password="CC6F" sqref="E108:F109 E111:F111" name="Диапазон17"/>
    <protectedRange password="CC6F" sqref="C107:D109 C111:D113 C110:F110" name="Диапазон16"/>
    <protectedRange password="CC6F" sqref="C104:F106" name="Диапазон15"/>
    <protectedRange password="CC6F" sqref="C91:F100" name="Диапазон14"/>
    <protectedRange password="CC6F" sqref="C86:D89" name="Диапазон13"/>
    <protectedRange password="CC6F" sqref="C84:D84" name="Диапазон12"/>
    <protectedRange password="CC6F" sqref="C75:F83" name="Диапазон11"/>
    <protectedRange password="CC6F" sqref="C67:F73" name="Диапазон10"/>
    <protectedRange password="CC6F" sqref="C56:F65" name="Диапазон9"/>
    <protectedRange password="CC6F" sqref="C46:F54" name="Диапазон8"/>
    <protectedRange password="CC6F" sqref="E40:F40" name="Диапазон7"/>
    <protectedRange password="CC6F" sqref="C40:D43" name="Диапазон6"/>
    <protectedRange password="CC6F" sqref="E26:F38" name="Диапазон5"/>
    <protectedRange password="CC6F" sqref="C15:D24" name="Диапазон3"/>
    <protectedRange password="CC6F" sqref="C11:D13" name="Столб 12"/>
    <protectedRange password="CC6F" sqref="A187" name="Диапазон31"/>
    <protectedRange password="CC6F" sqref="A190" name="Диапазон32"/>
  </protectedRanges>
  <mergeCells count="12">
    <mergeCell ref="A3:F3"/>
    <mergeCell ref="A4:F4"/>
    <mergeCell ref="A7:A8"/>
    <mergeCell ref="B7:B8"/>
    <mergeCell ref="C7:D7"/>
    <mergeCell ref="E7:F7"/>
    <mergeCell ref="A168:F168"/>
    <mergeCell ref="A137:F137"/>
    <mergeCell ref="A132:D132"/>
    <mergeCell ref="A5:F5"/>
    <mergeCell ref="A130:F130"/>
    <mergeCell ref="A127:F127"/>
  </mergeCells>
  <pageMargins left="0.31496062992125984" right="0.11811023622047245" top="0" bottom="0" header="0" footer="0"/>
  <pageSetup paperSize="9" scale="46" orientation="portrait" r:id="rId1"/>
  <rowBreaks count="1" manualBreakCount="1">
    <brk id="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8"/>
  <sheetViews>
    <sheetView view="pageBreakPreview" zoomScale="90" zoomScaleNormal="80" zoomScaleSheetLayoutView="90" workbookViewId="0">
      <selection activeCell="D28" sqref="D28"/>
    </sheetView>
  </sheetViews>
  <sheetFormatPr defaultRowHeight="15" x14ac:dyDescent="0.25"/>
  <cols>
    <col min="1" max="1" width="85.140625" style="6" customWidth="1"/>
    <col min="2" max="2" width="4.7109375" style="1" customWidth="1"/>
    <col min="3" max="3" width="18.7109375" style="1" customWidth="1"/>
    <col min="4" max="4" width="18.28515625" style="1" customWidth="1"/>
  </cols>
  <sheetData>
    <row r="1" spans="1:4" x14ac:dyDescent="0.25">
      <c r="A1" s="221" t="s">
        <v>89</v>
      </c>
      <c r="B1" s="221"/>
      <c r="C1" s="221"/>
      <c r="D1" s="221"/>
    </row>
    <row r="2" spans="1:4" x14ac:dyDescent="0.25">
      <c r="A2" s="90"/>
      <c r="B2" s="90"/>
      <c r="C2" s="90"/>
      <c r="D2" s="90"/>
    </row>
    <row r="3" spans="1:4" x14ac:dyDescent="0.25">
      <c r="A3" s="222" t="str">
        <f>'Приложение 1'!A3</f>
        <v xml:space="preserve">ПЛАН И ИСПОЛНЕНИЕ ДОХОДОВ И РАСХОДОВ КОНСОЛИДИРОВАННОГО БЮДЖЕТА </v>
      </c>
      <c r="B3" s="222"/>
      <c r="C3" s="222"/>
      <c r="D3" s="222"/>
    </row>
    <row r="4" spans="1:4" ht="31.5" customHeight="1" x14ac:dyDescent="0.25">
      <c r="A4" s="223" t="str">
        <f>'Приложение 1'!A4</f>
        <v>Разъезженского сельсовета КРАСНОЯРСКОГО КРАЯ
(наименование МО)</v>
      </c>
      <c r="B4" s="223"/>
      <c r="C4" s="223"/>
      <c r="D4" s="223"/>
    </row>
    <row r="5" spans="1:4" x14ac:dyDescent="0.25">
      <c r="A5" s="223" t="str">
        <f>'Приложение 1'!A5:F5</f>
        <v>на "01"  июля 2024 г.</v>
      </c>
      <c r="B5" s="223"/>
      <c r="C5" s="223"/>
      <c r="D5" s="223"/>
    </row>
    <row r="6" spans="1:4" ht="15.75" thickBot="1" x14ac:dyDescent="0.3"/>
    <row r="7" spans="1:4" x14ac:dyDescent="0.25">
      <c r="A7" s="214" t="s">
        <v>17</v>
      </c>
      <c r="B7" s="216" t="s">
        <v>0</v>
      </c>
      <c r="C7" s="218" t="s">
        <v>1</v>
      </c>
      <c r="D7" s="220"/>
    </row>
    <row r="8" spans="1:4" ht="24.75" thickBot="1" x14ac:dyDescent="0.3">
      <c r="A8" s="224"/>
      <c r="B8" s="225"/>
      <c r="C8" s="65" t="s">
        <v>88</v>
      </c>
      <c r="D8" s="66" t="s">
        <v>3</v>
      </c>
    </row>
    <row r="9" spans="1:4" x14ac:dyDescent="0.25">
      <c r="A9" s="82" t="s">
        <v>18</v>
      </c>
      <c r="B9" s="83" t="s">
        <v>19</v>
      </c>
      <c r="C9" s="83">
        <v>1</v>
      </c>
      <c r="D9" s="84">
        <v>2</v>
      </c>
    </row>
    <row r="10" spans="1:4" x14ac:dyDescent="0.25">
      <c r="A10" s="109" t="s">
        <v>200</v>
      </c>
      <c r="B10" s="95">
        <v>1</v>
      </c>
      <c r="C10" s="113">
        <f>C11+C12+C13+C14+C15</f>
        <v>8392</v>
      </c>
      <c r="D10" s="114">
        <f>D11+D12+D13+D14+D15</f>
        <v>3681</v>
      </c>
    </row>
    <row r="11" spans="1:4" x14ac:dyDescent="0.25">
      <c r="A11" s="79" t="s">
        <v>22</v>
      </c>
      <c r="B11" s="77">
        <f t="shared" ref="B11:B39" si="0">B10+1</f>
        <v>2</v>
      </c>
      <c r="C11" s="78">
        <f>'Приложение 1'!C11-'Приложение 1'!C12-'Приложение 1'!C13</f>
        <v>649</v>
      </c>
      <c r="D11" s="174">
        <f>'Приложение 1'!D11-'Приложение 1'!D12-'Приложение 1'!D13</f>
        <v>339</v>
      </c>
    </row>
    <row r="12" spans="1:4" x14ac:dyDescent="0.25">
      <c r="A12" s="11" t="s">
        <v>91</v>
      </c>
      <c r="B12" s="121">
        <f t="shared" si="0"/>
        <v>3</v>
      </c>
      <c r="C12" s="8">
        <f>'Приложение 1'!C14</f>
        <v>7743</v>
      </c>
      <c r="D12" s="67">
        <f>'Приложение 1'!D14</f>
        <v>3342</v>
      </c>
    </row>
    <row r="13" spans="1:4" ht="30" x14ac:dyDescent="0.25">
      <c r="A13" s="93" t="s">
        <v>104</v>
      </c>
      <c r="B13" s="121">
        <f t="shared" si="0"/>
        <v>4</v>
      </c>
      <c r="C13" s="157">
        <f>'Приложение 1'!C20</f>
        <v>0</v>
      </c>
      <c r="D13" s="158">
        <f>'Приложение 1'!D20</f>
        <v>0</v>
      </c>
    </row>
    <row r="14" spans="1:4" ht="45" x14ac:dyDescent="0.25">
      <c r="A14" s="93" t="s">
        <v>134</v>
      </c>
      <c r="B14" s="121">
        <f t="shared" si="0"/>
        <v>5</v>
      </c>
      <c r="C14" s="157">
        <f>'Приложение 1'!C21</f>
        <v>0</v>
      </c>
      <c r="D14" s="158">
        <f>'Приложение 1'!D21</f>
        <v>0</v>
      </c>
    </row>
    <row r="15" spans="1:4" ht="30" x14ac:dyDescent="0.25">
      <c r="A15" s="93" t="s">
        <v>127</v>
      </c>
      <c r="B15" s="121">
        <f t="shared" si="0"/>
        <v>6</v>
      </c>
      <c r="C15" s="157">
        <f>'Приложение 1'!C23</f>
        <v>0</v>
      </c>
      <c r="D15" s="158">
        <f>'Приложение 1'!D23</f>
        <v>0</v>
      </c>
    </row>
    <row r="16" spans="1:4" x14ac:dyDescent="0.25">
      <c r="A16" s="109" t="s">
        <v>201</v>
      </c>
      <c r="B16" s="95">
        <f>B15+1</f>
        <v>7</v>
      </c>
      <c r="C16" s="113">
        <f>C17+C18+C19+C20+C21+C22+C23+C24</f>
        <v>8760</v>
      </c>
      <c r="D16" s="114">
        <f>D17+D18+D19+D20+D21+D22+D23+D24</f>
        <v>4013</v>
      </c>
    </row>
    <row r="17" spans="1:4" ht="28.5" x14ac:dyDescent="0.25">
      <c r="A17" s="11" t="s">
        <v>69</v>
      </c>
      <c r="B17" s="121">
        <f t="shared" si="0"/>
        <v>8</v>
      </c>
      <c r="C17" s="12">
        <f>'Приложение 1'!C45</f>
        <v>5781</v>
      </c>
      <c r="D17" s="13">
        <f>'Приложение 1'!D45</f>
        <v>2769</v>
      </c>
    </row>
    <row r="18" spans="1:4" ht="28.5" x14ac:dyDescent="0.25">
      <c r="A18" s="11" t="s">
        <v>10</v>
      </c>
      <c r="B18" s="121">
        <f t="shared" si="0"/>
        <v>9</v>
      </c>
      <c r="C18" s="12">
        <f>'Приложение 1'!C55</f>
        <v>1930</v>
      </c>
      <c r="D18" s="13">
        <f>'Приложение 1'!D55</f>
        <v>719</v>
      </c>
    </row>
    <row r="19" spans="1:4" x14ac:dyDescent="0.25">
      <c r="A19" s="11" t="s">
        <v>11</v>
      </c>
      <c r="B19" s="121">
        <f t="shared" si="0"/>
        <v>10</v>
      </c>
      <c r="C19" s="12">
        <f>'Приложение 1'!C66</f>
        <v>0</v>
      </c>
      <c r="D19" s="13">
        <f>'Приложение 1'!D66</f>
        <v>0</v>
      </c>
    </row>
    <row r="20" spans="1:4" ht="28.5" x14ac:dyDescent="0.25">
      <c r="A20" s="11" t="s">
        <v>12</v>
      </c>
      <c r="B20" s="121">
        <f t="shared" si="0"/>
        <v>11</v>
      </c>
      <c r="C20" s="12">
        <f>'Приложение 1'!C74</f>
        <v>0</v>
      </c>
      <c r="D20" s="13">
        <f>'Приложение 1'!D74</f>
        <v>0</v>
      </c>
    </row>
    <row r="21" spans="1:4" ht="30" x14ac:dyDescent="0.25">
      <c r="A21" s="11" t="s">
        <v>105</v>
      </c>
      <c r="B21" s="121">
        <f t="shared" si="0"/>
        <v>12</v>
      </c>
      <c r="C21" s="12">
        <f>'Приложение 1'!C84</f>
        <v>1043</v>
      </c>
      <c r="D21" s="13">
        <f>'Приложение 1'!D84</f>
        <v>524</v>
      </c>
    </row>
    <row r="22" spans="1:4" ht="28.5" x14ac:dyDescent="0.25">
      <c r="A22" s="11" t="s">
        <v>70</v>
      </c>
      <c r="B22" s="121">
        <f t="shared" si="0"/>
        <v>13</v>
      </c>
      <c r="C22" s="12">
        <f>'Приложение 1'!C85</f>
        <v>0</v>
      </c>
      <c r="D22" s="13">
        <f>'Приложение 1'!D85</f>
        <v>0</v>
      </c>
    </row>
    <row r="23" spans="1:4" x14ac:dyDescent="0.25">
      <c r="A23" s="11" t="s">
        <v>71</v>
      </c>
      <c r="B23" s="121">
        <f t="shared" si="0"/>
        <v>14</v>
      </c>
      <c r="C23" s="12">
        <f>'Приложение 1'!C89</f>
        <v>0</v>
      </c>
      <c r="D23" s="13">
        <f>'Приложение 1'!D89</f>
        <v>0</v>
      </c>
    </row>
    <row r="24" spans="1:4" x14ac:dyDescent="0.25">
      <c r="A24" s="11" t="s">
        <v>13</v>
      </c>
      <c r="B24" s="121">
        <f t="shared" si="0"/>
        <v>15</v>
      </c>
      <c r="C24" s="12">
        <f>'Приложение 1'!C90</f>
        <v>6</v>
      </c>
      <c r="D24" s="13">
        <f>'Приложение 1'!D90</f>
        <v>1</v>
      </c>
    </row>
    <row r="25" spans="1:4" x14ac:dyDescent="0.25">
      <c r="A25" s="109" t="s">
        <v>148</v>
      </c>
      <c r="B25" s="95">
        <f t="shared" si="0"/>
        <v>16</v>
      </c>
      <c r="C25" s="113">
        <f>C10-C16</f>
        <v>-368</v>
      </c>
      <c r="D25" s="114">
        <f>D10-D16</f>
        <v>-332</v>
      </c>
    </row>
    <row r="26" spans="1:4" x14ac:dyDescent="0.25">
      <c r="A26" s="109" t="s">
        <v>149</v>
      </c>
      <c r="B26" s="95">
        <f t="shared" si="0"/>
        <v>17</v>
      </c>
      <c r="C26" s="113">
        <f>C27+C30+C33+C36+C39</f>
        <v>368</v>
      </c>
      <c r="D26" s="114">
        <f>D27+D30+D33+D36+D39</f>
        <v>332</v>
      </c>
    </row>
    <row r="27" spans="1:4" x14ac:dyDescent="0.25">
      <c r="A27" s="128" t="s">
        <v>202</v>
      </c>
      <c r="B27" s="121">
        <f t="shared" si="0"/>
        <v>18</v>
      </c>
      <c r="C27" s="8">
        <f>C28-C29</f>
        <v>368</v>
      </c>
      <c r="D27" s="67">
        <f>D28-D29</f>
        <v>332</v>
      </c>
    </row>
    <row r="28" spans="1:4" x14ac:dyDescent="0.25">
      <c r="A28" s="14" t="s">
        <v>72</v>
      </c>
      <c r="B28" s="121">
        <f t="shared" si="0"/>
        <v>19</v>
      </c>
      <c r="C28" s="8">
        <f>'Приложение 1'!C105</f>
        <v>368</v>
      </c>
      <c r="D28" s="67">
        <f>'Приложение 1'!D105</f>
        <v>368</v>
      </c>
    </row>
    <row r="29" spans="1:4" x14ac:dyDescent="0.25">
      <c r="A29" s="14" t="s">
        <v>73</v>
      </c>
      <c r="B29" s="121">
        <f t="shared" si="0"/>
        <v>20</v>
      </c>
      <c r="C29" s="8">
        <f>'Приложение 1'!C110</f>
        <v>0</v>
      </c>
      <c r="D29" s="67">
        <f>'Приложение 1'!D110</f>
        <v>36</v>
      </c>
    </row>
    <row r="30" spans="1:4" x14ac:dyDescent="0.25">
      <c r="A30" s="128" t="s">
        <v>203</v>
      </c>
      <c r="B30" s="121">
        <f t="shared" si="0"/>
        <v>21</v>
      </c>
      <c r="C30" s="8">
        <f>C31-C32</f>
        <v>0</v>
      </c>
      <c r="D30" s="67">
        <f>D31-D32</f>
        <v>0</v>
      </c>
    </row>
    <row r="31" spans="1:4" x14ac:dyDescent="0.25">
      <c r="A31" s="15" t="s">
        <v>6</v>
      </c>
      <c r="B31" s="121">
        <f t="shared" si="0"/>
        <v>22</v>
      </c>
      <c r="C31" s="8">
        <f>'Приложение 1'!C115</f>
        <v>0</v>
      </c>
      <c r="D31" s="67">
        <f>'Приложение 1'!D115</f>
        <v>0</v>
      </c>
    </row>
    <row r="32" spans="1:4" x14ac:dyDescent="0.25">
      <c r="A32" s="15" t="s">
        <v>7</v>
      </c>
      <c r="B32" s="121">
        <f t="shared" si="0"/>
        <v>23</v>
      </c>
      <c r="C32" s="8">
        <f>'Приложение 1'!C116</f>
        <v>0</v>
      </c>
      <c r="D32" s="67">
        <f>'Приложение 1'!D116</f>
        <v>0</v>
      </c>
    </row>
    <row r="33" spans="1:4" x14ac:dyDescent="0.25">
      <c r="A33" s="128" t="s">
        <v>204</v>
      </c>
      <c r="B33" s="121">
        <f t="shared" si="0"/>
        <v>24</v>
      </c>
      <c r="C33" s="8">
        <f>C34-C35</f>
        <v>0</v>
      </c>
      <c r="D33" s="67">
        <f>D34-D35</f>
        <v>0</v>
      </c>
    </row>
    <row r="34" spans="1:4" x14ac:dyDescent="0.25">
      <c r="A34" s="15" t="s">
        <v>6</v>
      </c>
      <c r="B34" s="121">
        <f t="shared" si="0"/>
        <v>25</v>
      </c>
      <c r="C34" s="8">
        <f>'Приложение 1'!C118</f>
        <v>0</v>
      </c>
      <c r="D34" s="67">
        <f>'Приложение 1'!D118</f>
        <v>0</v>
      </c>
    </row>
    <row r="35" spans="1:4" x14ac:dyDescent="0.25">
      <c r="A35" s="15" t="s">
        <v>7</v>
      </c>
      <c r="B35" s="121">
        <f t="shared" si="0"/>
        <v>26</v>
      </c>
      <c r="C35" s="8">
        <f>'Приложение 1'!C119</f>
        <v>0</v>
      </c>
      <c r="D35" s="67">
        <f>'Приложение 1'!D119</f>
        <v>0</v>
      </c>
    </row>
    <row r="36" spans="1:4" x14ac:dyDescent="0.25">
      <c r="A36" s="128" t="s">
        <v>205</v>
      </c>
      <c r="B36" s="121">
        <f t="shared" si="0"/>
        <v>27</v>
      </c>
      <c r="C36" s="8">
        <f>C37-C38</f>
        <v>0</v>
      </c>
      <c r="D36" s="67">
        <f>D37-D38</f>
        <v>0</v>
      </c>
    </row>
    <row r="37" spans="1:4" x14ac:dyDescent="0.25">
      <c r="A37" s="15" t="s">
        <v>8</v>
      </c>
      <c r="B37" s="121">
        <f t="shared" si="0"/>
        <v>28</v>
      </c>
      <c r="C37" s="8">
        <f>'Приложение 1'!C121</f>
        <v>0</v>
      </c>
      <c r="D37" s="67">
        <f>'Приложение 1'!D121</f>
        <v>0</v>
      </c>
    </row>
    <row r="38" spans="1:4" x14ac:dyDescent="0.25">
      <c r="A38" s="15" t="s">
        <v>9</v>
      </c>
      <c r="B38" s="121">
        <f t="shared" si="0"/>
        <v>29</v>
      </c>
      <c r="C38" s="8">
        <f>'Приложение 1'!C122</f>
        <v>0</v>
      </c>
      <c r="D38" s="67">
        <f>'Приложение 1'!D122</f>
        <v>0</v>
      </c>
    </row>
    <row r="39" spans="1:4" ht="15.75" thickBot="1" x14ac:dyDescent="0.3">
      <c r="A39" s="142" t="s">
        <v>109</v>
      </c>
      <c r="B39" s="10">
        <f t="shared" si="0"/>
        <v>30</v>
      </c>
      <c r="C39" s="68">
        <f>'Приложение 1'!C123</f>
        <v>0</v>
      </c>
      <c r="D39" s="69">
        <f>'Приложение 1'!D123</f>
        <v>0</v>
      </c>
    </row>
    <row r="44" spans="1:4" x14ac:dyDescent="0.25">
      <c r="A44" s="1"/>
    </row>
    <row r="46" spans="1:4" x14ac:dyDescent="0.25">
      <c r="A46" s="22"/>
    </row>
    <row r="157" spans="1:4" x14ac:dyDescent="0.25">
      <c r="A157" s="116"/>
      <c r="B157" s="116"/>
      <c r="C157" s="116"/>
      <c r="D157" s="116"/>
    </row>
    <row r="158" spans="1:4" x14ac:dyDescent="0.25">
      <c r="A158" s="116"/>
      <c r="B158" s="116"/>
      <c r="C158" s="116"/>
      <c r="D158" s="116"/>
    </row>
  </sheetData>
  <sheetProtection password="CC6F" sheet="1" objects="1" scenarios="1"/>
  <mergeCells count="7">
    <mergeCell ref="A1:D1"/>
    <mergeCell ref="A3:D3"/>
    <mergeCell ref="A4:D4"/>
    <mergeCell ref="A7:A8"/>
    <mergeCell ref="B7:B8"/>
    <mergeCell ref="C7:D7"/>
    <mergeCell ref="A5:D5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6"/>
  <sheetViews>
    <sheetView view="pageBreakPreview" zoomScale="90" zoomScaleNormal="100" zoomScaleSheetLayoutView="90" workbookViewId="0">
      <selection activeCell="D42" sqref="D42"/>
    </sheetView>
  </sheetViews>
  <sheetFormatPr defaultRowHeight="15" x14ac:dyDescent="0.25"/>
  <cols>
    <col min="1" max="1" width="79.85546875" style="1" customWidth="1"/>
    <col min="2" max="2" width="7.5703125" style="131" customWidth="1"/>
    <col min="3" max="3" width="23.85546875" style="1" customWidth="1"/>
    <col min="4" max="4" width="19.85546875" style="1" customWidth="1"/>
  </cols>
  <sheetData>
    <row r="1" spans="1:4" x14ac:dyDescent="0.25">
      <c r="A1" s="150" t="s">
        <v>90</v>
      </c>
      <c r="B1" s="151"/>
      <c r="C1" s="152"/>
      <c r="D1" s="152"/>
    </row>
    <row r="2" spans="1:4" x14ac:dyDescent="0.25">
      <c r="A2" s="150"/>
      <c r="B2" s="151"/>
      <c r="C2" s="152"/>
      <c r="D2" s="152"/>
    </row>
    <row r="3" spans="1:4" x14ac:dyDescent="0.25">
      <c r="A3" s="227" t="str">
        <f>'Приложение 1'!A3</f>
        <v xml:space="preserve">ПЛАН И ИСПОЛНЕНИЕ ДОХОДОВ И РАСХОДОВ КОНСОЛИДИРОВАННОГО БЮДЖЕТА </v>
      </c>
      <c r="B3" s="228"/>
      <c r="C3" s="228"/>
      <c r="D3" s="228"/>
    </row>
    <row r="4" spans="1:4" ht="26.25" customHeight="1" x14ac:dyDescent="0.25">
      <c r="A4" s="229" t="str">
        <f>'Приложение 1'!A4</f>
        <v>Разъезженского сельсовета КРАСНОЯРСКОГО КРАЯ
(наименование МО)</v>
      </c>
      <c r="B4" s="230"/>
      <c r="C4" s="230"/>
      <c r="D4" s="230"/>
    </row>
    <row r="5" spans="1:4" x14ac:dyDescent="0.25">
      <c r="A5" s="231" t="str">
        <f>'Приложение 2'!A5</f>
        <v>на "01"  июля 2024 г.</v>
      </c>
      <c r="B5" s="231"/>
      <c r="C5" s="231"/>
      <c r="D5" s="231"/>
    </row>
    <row r="6" spans="1:4" ht="15.75" thickBot="1" x14ac:dyDescent="0.3">
      <c r="A6" s="152"/>
      <c r="B6" s="151"/>
      <c r="C6" s="152"/>
      <c r="D6" s="152"/>
    </row>
    <row r="7" spans="1:4" ht="15.75" thickBot="1" x14ac:dyDescent="0.3">
      <c r="A7" s="232" t="s">
        <v>17</v>
      </c>
      <c r="B7" s="216" t="s">
        <v>0</v>
      </c>
      <c r="C7" s="218" t="s">
        <v>1</v>
      </c>
      <c r="D7" s="220"/>
    </row>
    <row r="8" spans="1:4" ht="15.75" thickBot="1" x14ac:dyDescent="0.3">
      <c r="A8" s="233"/>
      <c r="B8" s="234"/>
      <c r="C8" s="80" t="s">
        <v>93</v>
      </c>
      <c r="D8" s="81" t="s">
        <v>3</v>
      </c>
    </row>
    <row r="9" spans="1:4" x14ac:dyDescent="0.25">
      <c r="A9" s="153" t="s">
        <v>18</v>
      </c>
      <c r="B9" s="154" t="s">
        <v>19</v>
      </c>
      <c r="C9" s="155">
        <v>1</v>
      </c>
      <c r="D9" s="156">
        <v>2</v>
      </c>
    </row>
    <row r="10" spans="1:4" x14ac:dyDescent="0.25">
      <c r="A10" s="94" t="s">
        <v>155</v>
      </c>
      <c r="B10" s="132">
        <v>1</v>
      </c>
      <c r="C10" s="96">
        <f>C11+C12+C13+C14+C15+C16+C17</f>
        <v>8392</v>
      </c>
      <c r="D10" s="96">
        <f>D11+D12+D13+D14+D15+D16+D17</f>
        <v>3681</v>
      </c>
    </row>
    <row r="11" spans="1:4" x14ac:dyDescent="0.25">
      <c r="A11" s="127" t="s">
        <v>125</v>
      </c>
      <c r="B11" s="133">
        <f t="shared" ref="B11:B56" si="0">B10+1</f>
        <v>2</v>
      </c>
      <c r="C11" s="2">
        <f>'Приложение 1'!C11-'Приложение 1'!C12-'Приложение 1'!C13</f>
        <v>649</v>
      </c>
      <c r="D11" s="2">
        <f>'Приложение 1'!D11-'Приложение 1'!D12-'Приложение 1'!D13</f>
        <v>339</v>
      </c>
    </row>
    <row r="12" spans="1:4" x14ac:dyDescent="0.25">
      <c r="A12" s="127" t="s">
        <v>92</v>
      </c>
      <c r="B12" s="133">
        <f t="shared" si="0"/>
        <v>3</v>
      </c>
      <c r="C12" s="2">
        <f>'Приложение 1'!C14</f>
        <v>7743</v>
      </c>
      <c r="D12" s="2">
        <f>'Приложение 1'!D14</f>
        <v>3342</v>
      </c>
    </row>
    <row r="13" spans="1:4" ht="25.5" x14ac:dyDescent="0.25">
      <c r="A13" s="141" t="s">
        <v>126</v>
      </c>
      <c r="B13" s="133">
        <f t="shared" si="0"/>
        <v>4</v>
      </c>
      <c r="C13" s="2">
        <f>'Приложение 1'!C20</f>
        <v>0</v>
      </c>
      <c r="D13" s="2">
        <f>'Приложение 1'!D20</f>
        <v>0</v>
      </c>
    </row>
    <row r="14" spans="1:4" ht="42" customHeight="1" x14ac:dyDescent="0.25">
      <c r="A14" s="141" t="s">
        <v>135</v>
      </c>
      <c r="B14" s="133">
        <f t="shared" si="0"/>
        <v>5</v>
      </c>
      <c r="C14" s="157">
        <f>'Приложение 1'!C21</f>
        <v>0</v>
      </c>
      <c r="D14" s="157">
        <f>'Приложение 1'!D21</f>
        <v>0</v>
      </c>
    </row>
    <row r="15" spans="1:4" ht="36" customHeight="1" x14ac:dyDescent="0.25">
      <c r="A15" s="141" t="s">
        <v>128</v>
      </c>
      <c r="B15" s="133">
        <f t="shared" si="0"/>
        <v>6</v>
      </c>
      <c r="C15" s="157">
        <f>'Приложение 1'!C23+'Приложение 1'!E38</f>
        <v>0</v>
      </c>
      <c r="D15" s="157">
        <f>'Приложение 1'!D23+'Приложение 1'!F38</f>
        <v>0</v>
      </c>
    </row>
    <row r="16" spans="1:4" ht="30" customHeight="1" x14ac:dyDescent="0.25">
      <c r="A16" s="168" t="s">
        <v>152</v>
      </c>
      <c r="B16" s="173">
        <f>B15+1</f>
        <v>7</v>
      </c>
      <c r="C16" s="28">
        <f>'Приложение 1'!E32-'Приложение 1'!E33</f>
        <v>0</v>
      </c>
      <c r="D16" s="28">
        <f>'Приложение 1'!F32-'Приложение 1'!F33</f>
        <v>0</v>
      </c>
    </row>
    <row r="17" spans="1:4" ht="30" customHeight="1" x14ac:dyDescent="0.25">
      <c r="A17" s="93" t="s">
        <v>154</v>
      </c>
      <c r="B17" s="173">
        <f>B16+1</f>
        <v>8</v>
      </c>
      <c r="C17" s="169">
        <f>'Приложение 1'!E35-'Приложение 1'!E36</f>
        <v>0</v>
      </c>
      <c r="D17" s="169">
        <f>'Приложение 1'!F35-'Приложение 1'!F36</f>
        <v>0</v>
      </c>
    </row>
    <row r="18" spans="1:4" x14ac:dyDescent="0.25">
      <c r="A18" s="148" t="s">
        <v>156</v>
      </c>
      <c r="B18" s="132">
        <f>B17+1</f>
        <v>9</v>
      </c>
      <c r="C18" s="96">
        <f>SUM(C19:C34)</f>
        <v>8760</v>
      </c>
      <c r="D18" s="96">
        <f>SUM(D19:D34)</f>
        <v>4013</v>
      </c>
    </row>
    <row r="19" spans="1:4" x14ac:dyDescent="0.25">
      <c r="A19" s="128" t="s">
        <v>74</v>
      </c>
      <c r="B19" s="133">
        <f t="shared" si="0"/>
        <v>10</v>
      </c>
      <c r="C19" s="2">
        <f>'Приложение 1'!C46+'Приложение 1'!E46</f>
        <v>5708</v>
      </c>
      <c r="D19" s="2">
        <f>'Приложение 1'!D46+'Приложение 1'!F46</f>
        <v>2705</v>
      </c>
    </row>
    <row r="20" spans="1:4" x14ac:dyDescent="0.25">
      <c r="A20" s="128" t="s">
        <v>75</v>
      </c>
      <c r="B20" s="133">
        <f t="shared" si="0"/>
        <v>11</v>
      </c>
      <c r="C20" s="2">
        <f>'Приложение 1'!C47+'Приложение 1'!E47+'Приложение 1'!C56+'Приложение 1'!E56+'Приложение 1'!C67+'Приложение 1'!E67+'Приложение 1'!C91+'Приложение 1'!E91</f>
        <v>10</v>
      </c>
      <c r="D20" s="2">
        <f>'Приложение 1'!D47+'Приложение 1'!F47+'Приложение 1'!D56+'Приложение 1'!F56+'Приложение 1'!D67+'Приложение 1'!F67+'Приложение 1'!D91+'Приложение 1'!F91</f>
        <v>4</v>
      </c>
    </row>
    <row r="21" spans="1:4" x14ac:dyDescent="0.25">
      <c r="A21" s="128" t="s">
        <v>76</v>
      </c>
      <c r="B21" s="133">
        <f t="shared" si="0"/>
        <v>12</v>
      </c>
      <c r="C21" s="2">
        <f>'Приложение 1'!C48+'Приложение 1'!E48+'Приложение 1'!C57+'Приложение 1'!E57+'Приложение 1'!C68+'Приложение 1'!E68</f>
        <v>34</v>
      </c>
      <c r="D21" s="2">
        <f>'Приложение 1'!D48+'Приложение 1'!F48+'Приложение 1'!D57+'Приложение 1'!F57+'Приложение 1'!D68+'Приложение 1'!F68</f>
        <v>11</v>
      </c>
    </row>
    <row r="22" spans="1:4" x14ac:dyDescent="0.25">
      <c r="A22" s="128" t="s">
        <v>77</v>
      </c>
      <c r="B22" s="133">
        <f t="shared" si="0"/>
        <v>13</v>
      </c>
      <c r="C22" s="2">
        <f>'Приложение 1'!C49+'Приложение 1'!E49+'Приложение 1'!C58+'Приложение 1'!E58+'Приложение 1'!C69+'Приложение 1'!E69+'Приложение 1'!C75+'Приложение 1'!E75</f>
        <v>10</v>
      </c>
      <c r="D22" s="2">
        <f>'Приложение 1'!D49+'Приложение 1'!F49+'Приложение 1'!D58+'Приложение 1'!F58+'Приложение 1'!D69+'Приложение 1'!F69+'Приложение 1'!D75+'Приложение 1'!F75</f>
        <v>0</v>
      </c>
    </row>
    <row r="23" spans="1:4" x14ac:dyDescent="0.25">
      <c r="A23" s="128" t="s">
        <v>78</v>
      </c>
      <c r="B23" s="133">
        <f t="shared" si="0"/>
        <v>14</v>
      </c>
      <c r="C23" s="2">
        <f>'Приложение 1'!C59+'Приложение 1'!E59</f>
        <v>229</v>
      </c>
      <c r="D23" s="2">
        <f>'Приложение 1'!D59+'Приложение 1'!F59</f>
        <v>78</v>
      </c>
    </row>
    <row r="24" spans="1:4" x14ac:dyDescent="0.25">
      <c r="A24" s="129" t="s">
        <v>79</v>
      </c>
      <c r="B24" s="133">
        <f t="shared" si="0"/>
        <v>15</v>
      </c>
      <c r="C24" s="2">
        <f>'Приложение 1'!C60+'Приложение 1'!E60</f>
        <v>0</v>
      </c>
      <c r="D24" s="2">
        <f>'Приложение 1'!D60+'Приложение 1'!F60</f>
        <v>0</v>
      </c>
    </row>
    <row r="25" spans="1:4" x14ac:dyDescent="0.25">
      <c r="A25" s="128" t="s">
        <v>80</v>
      </c>
      <c r="B25" s="133">
        <f t="shared" si="0"/>
        <v>16</v>
      </c>
      <c r="C25" s="2">
        <f>'Приложение 1'!C50+'Приложение 1'!E50+'Приложение 1'!C61+'Приложение 1'!E61+'Приложение 1'!C77+'Приложение 1'!E77</f>
        <v>915</v>
      </c>
      <c r="D25" s="2">
        <f>'Приложение 1'!D50+'Приложение 1'!F50+'Приложение 1'!D61+'Приложение 1'!F61+'Приложение 1'!D77+'Приложение 1'!F77</f>
        <v>422</v>
      </c>
    </row>
    <row r="26" spans="1:4" x14ac:dyDescent="0.25">
      <c r="A26" s="130" t="s">
        <v>96</v>
      </c>
      <c r="B26" s="134">
        <f t="shared" si="0"/>
        <v>17</v>
      </c>
      <c r="C26" s="70">
        <f>'Приложение 1'!C51+'Приложение 1'!E51+'Приложение 1'!C62+'Приложение 1'!E62+'Приложение 1'!C70+'Приложение 1'!E70+'Приложение 1'!C78+'Приложение 1'!E78+'Приложение 1'!C92+'Приложение 1'!E92</f>
        <v>205</v>
      </c>
      <c r="D26" s="70">
        <f>'Приложение 1'!D51+'Приложение 1'!F51+'Приложение 1'!D62+'Приложение 1'!F62+'Приложение 1'!D70+'Приложение 1'!F70+'Приложение 1'!D78+'Приложение 1'!F78+'Приложение 1'!D92+'Приложение 1'!F92</f>
        <v>102</v>
      </c>
    </row>
    <row r="27" spans="1:4" x14ac:dyDescent="0.25">
      <c r="A27" s="130" t="s">
        <v>94</v>
      </c>
      <c r="B27" s="134">
        <f t="shared" si="0"/>
        <v>18</v>
      </c>
      <c r="C27" s="70">
        <f>'Приложение 1'!C89</f>
        <v>0</v>
      </c>
      <c r="D27" s="70">
        <f>'Приложение 1'!D89</f>
        <v>0</v>
      </c>
    </row>
    <row r="28" spans="1:4" x14ac:dyDescent="0.25">
      <c r="A28" s="130" t="s">
        <v>95</v>
      </c>
      <c r="B28" s="134">
        <f t="shared" si="0"/>
        <v>19</v>
      </c>
      <c r="C28" s="28">
        <f>'Приложение 1'!C87+'Приложение 1'!C88+'Приложение 1'!C94+'Приложение 1'!E94</f>
        <v>0</v>
      </c>
      <c r="D28" s="28">
        <f>'Приложение 1'!D87+'Приложение 1'!D88+'Приложение 1'!D94+'Приложение 1'!F94</f>
        <v>0</v>
      </c>
    </row>
    <row r="29" spans="1:4" x14ac:dyDescent="0.25">
      <c r="A29" s="130" t="s">
        <v>81</v>
      </c>
      <c r="B29" s="134">
        <f t="shared" si="0"/>
        <v>20</v>
      </c>
      <c r="C29" s="70">
        <f>'Приложение 1'!C84+'Приложение 1'!C95</f>
        <v>1043</v>
      </c>
      <c r="D29" s="70">
        <f>'Приложение 1'!D84+'Приложение 1'!D95</f>
        <v>524</v>
      </c>
    </row>
    <row r="30" spans="1:4" x14ac:dyDescent="0.25">
      <c r="A30" s="130" t="s">
        <v>82</v>
      </c>
      <c r="B30" s="134">
        <f t="shared" si="0"/>
        <v>21</v>
      </c>
      <c r="C30" s="70">
        <f>'Приложение 1'!C52+'Приложение 1'!E52+'Приложение 1'!C71+'Приложение 1'!E71+'Приложение 1'!C96+'Приложение 1'!E96</f>
        <v>16</v>
      </c>
      <c r="D30" s="70">
        <f>'Приложение 1'!D52+'Приложение 1'!F52+'Приложение 1'!D71+'Приложение 1'!F71+'Приложение 1'!D96+'Приложение 1'!F96</f>
        <v>16</v>
      </c>
    </row>
    <row r="31" spans="1:4" x14ac:dyDescent="0.25">
      <c r="A31" s="129" t="s">
        <v>83</v>
      </c>
      <c r="B31" s="134">
        <f t="shared" si="0"/>
        <v>22</v>
      </c>
      <c r="C31" s="70">
        <f>'Приложение 1'!C53+'Приложение 1'!E53+'Приложение 1'!C63+'Приложение 1'!E63+'Приложение 1'!C72+'Приложение 1'!E72+'Приложение 1'!C79+'Приложение 1'!E79+'Приложение 1'!C97+'Приложение 1'!E97</f>
        <v>6</v>
      </c>
      <c r="D31" s="70">
        <f>'Приложение 1'!D53+'Приложение 1'!F53+'Приложение 1'!D63+'Приложение 1'!F63+'Приложение 1'!D72+'Приложение 1'!F72+'Приложение 1'!D79+'Приложение 1'!F79+'Приложение 1'!D97+'Приложение 1'!F97</f>
        <v>1</v>
      </c>
    </row>
    <row r="32" spans="1:4" x14ac:dyDescent="0.25">
      <c r="A32" s="128" t="s">
        <v>84</v>
      </c>
      <c r="B32" s="133">
        <f t="shared" si="0"/>
        <v>23</v>
      </c>
      <c r="C32" s="2">
        <f>'Приложение 1'!C64+'Приложение 1'!E64+'Приложение 1'!C80+'Приложение 1'!E80+'Приложение 1'!C98+'Приложение 1'!E98</f>
        <v>0</v>
      </c>
      <c r="D32" s="2">
        <f>'Приложение 1'!D64+'Приложение 1'!F64+'Приложение 1'!D80+'Приложение 1'!F80+'Приложение 1'!D98+'Приложение 1'!F98</f>
        <v>0</v>
      </c>
    </row>
    <row r="33" spans="1:4" x14ac:dyDescent="0.25">
      <c r="A33" s="128" t="s">
        <v>85</v>
      </c>
      <c r="B33" s="133">
        <f t="shared" si="0"/>
        <v>24</v>
      </c>
      <c r="C33" s="2">
        <f>'Приложение 1'!C54+'Приложение 1'!E54+'Приложение 1'!C65+'Приложение 1'!E65+'Приложение 1'!C73+'Приложение 1'!E73+'Приложение 1'!C81+'Приложение 1'!E81+'Приложение 1'!C99+'Приложение 1'!E99</f>
        <v>584</v>
      </c>
      <c r="D33" s="2">
        <f>'Приложение 1'!D54+'Приложение 1'!F54+'Приложение 1'!D65+'Приложение 1'!F65+'Приложение 1'!D73+'Приложение 1'!F73+'Приложение 1'!D81+'Приложение 1'!F81+'Приложение 1'!D99+'Приложение 1'!F99</f>
        <v>150</v>
      </c>
    </row>
    <row r="34" spans="1:4" x14ac:dyDescent="0.25">
      <c r="A34" s="128" t="s">
        <v>86</v>
      </c>
      <c r="B34" s="133">
        <f t="shared" si="0"/>
        <v>25</v>
      </c>
      <c r="C34" s="2">
        <f>'Приложение 1'!C82+'Приложение 1'!E82-'Приложение 1'!C83+'Приложение 1'!C100+'Приложение 1'!E100</f>
        <v>0</v>
      </c>
      <c r="D34" s="2">
        <f>'Приложение 1'!D82+'Приложение 1'!F82-'Приложение 1'!D83+'Приложение 1'!D100+'Приложение 1'!F100</f>
        <v>0</v>
      </c>
    </row>
    <row r="35" spans="1:4" x14ac:dyDescent="0.25">
      <c r="A35" s="115" t="s">
        <v>157</v>
      </c>
      <c r="B35" s="132">
        <f t="shared" si="0"/>
        <v>26</v>
      </c>
      <c r="C35" s="96">
        <f>C10-C18</f>
        <v>-368</v>
      </c>
      <c r="D35" s="107">
        <f>D10-D18</f>
        <v>-332</v>
      </c>
    </row>
    <row r="36" spans="1:4" x14ac:dyDescent="0.25">
      <c r="A36" s="115" t="s">
        <v>172</v>
      </c>
      <c r="B36" s="132">
        <f t="shared" si="0"/>
        <v>27</v>
      </c>
      <c r="C36" s="96">
        <f>C37+C46+C49+C52+C55</f>
        <v>368</v>
      </c>
      <c r="D36" s="96">
        <f>D37+D46+D49+D52+D55</f>
        <v>332</v>
      </c>
    </row>
    <row r="37" spans="1:4" x14ac:dyDescent="0.25">
      <c r="A37" s="71" t="s">
        <v>196</v>
      </c>
      <c r="B37" s="133">
        <f t="shared" si="0"/>
        <v>28</v>
      </c>
      <c r="C37" s="2">
        <f>C38-C42</f>
        <v>368</v>
      </c>
      <c r="D37" s="16">
        <f>D38-D42</f>
        <v>332</v>
      </c>
    </row>
    <row r="38" spans="1:4" x14ac:dyDescent="0.25">
      <c r="A38" s="14" t="s">
        <v>72</v>
      </c>
      <c r="B38" s="133">
        <f t="shared" si="0"/>
        <v>29</v>
      </c>
      <c r="C38" s="28">
        <f>'Приложение 1'!C105+'Приложение 1'!E105</f>
        <v>368</v>
      </c>
      <c r="D38" s="186">
        <f>'Приложение 1'!D105+'Приложение 1'!F105</f>
        <v>368</v>
      </c>
    </row>
    <row r="39" spans="1:4" x14ac:dyDescent="0.25">
      <c r="A39" s="17" t="s">
        <v>87</v>
      </c>
      <c r="B39" s="133">
        <f t="shared" si="0"/>
        <v>30</v>
      </c>
      <c r="C39" s="187">
        <f>'Приложение 1'!E106</f>
        <v>0</v>
      </c>
      <c r="D39" s="188">
        <f>'Приложение 1'!F106</f>
        <v>0</v>
      </c>
    </row>
    <row r="40" spans="1:4" x14ac:dyDescent="0.25">
      <c r="A40" s="30" t="s">
        <v>124</v>
      </c>
      <c r="B40" s="133">
        <f>B39+1</f>
        <v>31</v>
      </c>
      <c r="C40" s="187" t="s">
        <v>4</v>
      </c>
      <c r="D40" s="188" t="s">
        <v>4</v>
      </c>
    </row>
    <row r="41" spans="1:4" ht="16.5" customHeight="1" x14ac:dyDescent="0.25">
      <c r="A41" s="30" t="s">
        <v>195</v>
      </c>
      <c r="B41" s="133">
        <f>B40+1</f>
        <v>32</v>
      </c>
      <c r="C41" s="187">
        <f>'Приложение 1'!C107</f>
        <v>0</v>
      </c>
      <c r="D41" s="188">
        <f>'Приложение 1'!D107</f>
        <v>0</v>
      </c>
    </row>
    <row r="42" spans="1:4" x14ac:dyDescent="0.25">
      <c r="A42" s="14" t="s">
        <v>73</v>
      </c>
      <c r="B42" s="133">
        <f>B41+1</f>
        <v>33</v>
      </c>
      <c r="C42" s="28">
        <f>'Приложение 1'!C110+'Приложение 1'!E110</f>
        <v>0</v>
      </c>
      <c r="D42" s="186">
        <f>'Приложение 1'!D110+'Приложение 1'!F110</f>
        <v>36</v>
      </c>
    </row>
    <row r="43" spans="1:4" x14ac:dyDescent="0.25">
      <c r="A43" s="17" t="s">
        <v>87</v>
      </c>
      <c r="B43" s="135">
        <f t="shared" si="0"/>
        <v>34</v>
      </c>
      <c r="C43" s="187">
        <f>'Приложение 1'!E111</f>
        <v>0</v>
      </c>
      <c r="D43" s="188">
        <f>'Приложение 1'!F111</f>
        <v>0</v>
      </c>
    </row>
    <row r="44" spans="1:4" x14ac:dyDescent="0.25">
      <c r="A44" s="30" t="s">
        <v>124</v>
      </c>
      <c r="B44" s="135">
        <f>B43+1</f>
        <v>35</v>
      </c>
      <c r="C44" s="72" t="s">
        <v>4</v>
      </c>
      <c r="D44" s="73" t="s">
        <v>4</v>
      </c>
    </row>
    <row r="45" spans="1:4" ht="18" customHeight="1" x14ac:dyDescent="0.25">
      <c r="A45" s="30" t="s">
        <v>195</v>
      </c>
      <c r="B45" s="135">
        <f>B44+1</f>
        <v>36</v>
      </c>
      <c r="C45" s="72">
        <f>'Приложение 1'!C112</f>
        <v>0</v>
      </c>
      <c r="D45" s="73">
        <f>'Приложение 1'!D112</f>
        <v>0</v>
      </c>
    </row>
    <row r="46" spans="1:4" x14ac:dyDescent="0.25">
      <c r="A46" s="143" t="s">
        <v>197</v>
      </c>
      <c r="B46" s="133">
        <f>B45+1</f>
        <v>37</v>
      </c>
      <c r="C46" s="2">
        <f>C47-C48</f>
        <v>0</v>
      </c>
      <c r="D46" s="16">
        <f>D47-D48</f>
        <v>0</v>
      </c>
    </row>
    <row r="47" spans="1:4" x14ac:dyDescent="0.25">
      <c r="A47" s="14" t="s">
        <v>6</v>
      </c>
      <c r="B47" s="133">
        <f t="shared" si="0"/>
        <v>38</v>
      </c>
      <c r="C47" s="2">
        <f>'Приложение 1'!C115</f>
        <v>0</v>
      </c>
      <c r="D47" s="16">
        <f>'Приложение 1'!D115</f>
        <v>0</v>
      </c>
    </row>
    <row r="48" spans="1:4" x14ac:dyDescent="0.25">
      <c r="A48" s="14" t="s">
        <v>7</v>
      </c>
      <c r="B48" s="133">
        <f t="shared" si="0"/>
        <v>39</v>
      </c>
      <c r="C48" s="2">
        <f>'Приложение 1'!C116</f>
        <v>0</v>
      </c>
      <c r="D48" s="16">
        <f>'Приложение 1'!D116</f>
        <v>0</v>
      </c>
    </row>
    <row r="49" spans="1:4" x14ac:dyDescent="0.25">
      <c r="A49" s="143" t="s">
        <v>198</v>
      </c>
      <c r="B49" s="133">
        <f t="shared" si="0"/>
        <v>40</v>
      </c>
      <c r="C49" s="2">
        <f>C50-C51</f>
        <v>0</v>
      </c>
      <c r="D49" s="16">
        <f>D50-D51</f>
        <v>0</v>
      </c>
    </row>
    <row r="50" spans="1:4" x14ac:dyDescent="0.25">
      <c r="A50" s="15" t="s">
        <v>6</v>
      </c>
      <c r="B50" s="133">
        <f t="shared" si="0"/>
        <v>41</v>
      </c>
      <c r="C50" s="2">
        <f>'Приложение 1'!C118</f>
        <v>0</v>
      </c>
      <c r="D50" s="16">
        <f>'Приложение 1'!D118</f>
        <v>0</v>
      </c>
    </row>
    <row r="51" spans="1:4" x14ac:dyDescent="0.25">
      <c r="A51" s="15" t="s">
        <v>7</v>
      </c>
      <c r="B51" s="133">
        <f t="shared" si="0"/>
        <v>42</v>
      </c>
      <c r="C51" s="2">
        <f>'Приложение 1'!C119</f>
        <v>0</v>
      </c>
      <c r="D51" s="16">
        <f>'Приложение 1'!D119</f>
        <v>0</v>
      </c>
    </row>
    <row r="52" spans="1:4" x14ac:dyDescent="0.25">
      <c r="A52" s="143" t="s">
        <v>199</v>
      </c>
      <c r="B52" s="133">
        <f t="shared" si="0"/>
        <v>43</v>
      </c>
      <c r="C52" s="2">
        <f>C53-C54</f>
        <v>0</v>
      </c>
      <c r="D52" s="16">
        <f>D53-D54</f>
        <v>0</v>
      </c>
    </row>
    <row r="53" spans="1:4" x14ac:dyDescent="0.25">
      <c r="A53" s="15" t="s">
        <v>8</v>
      </c>
      <c r="B53" s="133">
        <f t="shared" si="0"/>
        <v>44</v>
      </c>
      <c r="C53" s="2">
        <f>'Приложение 1'!C121</f>
        <v>0</v>
      </c>
      <c r="D53" s="16">
        <f>'Приложение 1'!D121</f>
        <v>0</v>
      </c>
    </row>
    <row r="54" spans="1:4" x14ac:dyDescent="0.25">
      <c r="A54" s="15" t="s">
        <v>9</v>
      </c>
      <c r="B54" s="133">
        <f t="shared" si="0"/>
        <v>45</v>
      </c>
      <c r="C54" s="2">
        <f>'Приложение 1'!C122</f>
        <v>0</v>
      </c>
      <c r="D54" s="16">
        <f>'Приложение 1'!D122</f>
        <v>0</v>
      </c>
    </row>
    <row r="55" spans="1:4" x14ac:dyDescent="0.25">
      <c r="A55" s="144" t="s">
        <v>109</v>
      </c>
      <c r="B55" s="133">
        <f t="shared" si="0"/>
        <v>46</v>
      </c>
      <c r="C55" s="2">
        <f>'Приложение 1'!C123+'Приложение 1'!E123</f>
        <v>0</v>
      </c>
      <c r="D55" s="16">
        <f>'Приложение 1'!D123+'Приложение 1'!F123</f>
        <v>0</v>
      </c>
    </row>
    <row r="56" spans="1:4" ht="15.75" thickBot="1" x14ac:dyDescent="0.3">
      <c r="A56" s="145" t="s">
        <v>110</v>
      </c>
      <c r="B56" s="136">
        <f t="shared" si="0"/>
        <v>47</v>
      </c>
      <c r="C56" s="74">
        <f>'Приложение 1'!C124</f>
        <v>0</v>
      </c>
      <c r="D56" s="75">
        <f>'Приложение 1'!D124</f>
        <v>0</v>
      </c>
    </row>
    <row r="57" spans="1:4" ht="22.5" customHeight="1" x14ac:dyDescent="0.25">
      <c r="A57" s="167" t="s">
        <v>150</v>
      </c>
      <c r="B57" s="159"/>
      <c r="C57" s="160">
        <f>C35+C36</f>
        <v>0</v>
      </c>
      <c r="D57" s="160">
        <f>D35+D36</f>
        <v>0</v>
      </c>
    </row>
    <row r="59" spans="1:4" ht="66" customHeight="1" x14ac:dyDescent="0.25">
      <c r="A59" s="226" t="s">
        <v>100</v>
      </c>
      <c r="B59" s="209"/>
      <c r="C59" s="209"/>
      <c r="D59" s="209"/>
    </row>
    <row r="62" spans="1:4" x14ac:dyDescent="0.25">
      <c r="A62" s="26"/>
      <c r="B62" s="137"/>
      <c r="C62" s="26"/>
      <c r="D62" s="26"/>
    </row>
    <row r="63" spans="1:4" x14ac:dyDescent="0.25">
      <c r="A63" s="26"/>
      <c r="B63" s="137"/>
      <c r="C63" s="26"/>
      <c r="D63" s="26"/>
    </row>
    <row r="64" spans="1:4" x14ac:dyDescent="0.25">
      <c r="A64" s="26"/>
      <c r="B64" s="137"/>
      <c r="C64" s="26"/>
      <c r="D64" s="26"/>
    </row>
    <row r="105" spans="1:4" x14ac:dyDescent="0.25">
      <c r="A105" s="35"/>
      <c r="B105" s="138"/>
      <c r="C105" s="35"/>
      <c r="D105" s="35"/>
    </row>
    <row r="106" spans="1:4" x14ac:dyDescent="0.25">
      <c r="A106" s="35"/>
      <c r="B106" s="138"/>
      <c r="C106" s="35"/>
      <c r="D106" s="35"/>
    </row>
    <row r="107" spans="1:4" x14ac:dyDescent="0.25">
      <c r="A107" s="35"/>
      <c r="B107" s="138"/>
      <c r="C107" s="35"/>
      <c r="D107" s="35"/>
    </row>
    <row r="108" spans="1:4" x14ac:dyDescent="0.25">
      <c r="A108" s="35"/>
      <c r="B108" s="138"/>
      <c r="C108" s="35"/>
      <c r="D108" s="35"/>
    </row>
    <row r="109" spans="1:4" x14ac:dyDescent="0.25">
      <c r="A109" s="35"/>
      <c r="B109" s="138"/>
      <c r="C109" s="35"/>
      <c r="D109" s="35"/>
    </row>
    <row r="110" spans="1:4" x14ac:dyDescent="0.25">
      <c r="A110" s="35"/>
      <c r="B110" s="138"/>
      <c r="C110" s="35"/>
      <c r="D110" s="35"/>
    </row>
    <row r="111" spans="1:4" x14ac:dyDescent="0.25">
      <c r="A111" s="35"/>
      <c r="B111" s="138"/>
      <c r="C111" s="35"/>
      <c r="D111" s="35"/>
    </row>
    <row r="112" spans="1:4" x14ac:dyDescent="0.25">
      <c r="A112" s="35"/>
      <c r="B112" s="138"/>
      <c r="C112" s="35"/>
      <c r="D112" s="35"/>
    </row>
    <row r="113" spans="1:4" x14ac:dyDescent="0.25">
      <c r="A113" s="35"/>
      <c r="B113" s="138"/>
      <c r="C113" s="35"/>
      <c r="D113" s="35"/>
    </row>
    <row r="114" spans="1:4" x14ac:dyDescent="0.25">
      <c r="A114" s="35"/>
      <c r="B114" s="138"/>
      <c r="C114" s="35"/>
      <c r="D114" s="35"/>
    </row>
    <row r="115" spans="1:4" x14ac:dyDescent="0.25">
      <c r="A115" s="35"/>
      <c r="B115" s="138"/>
      <c r="C115" s="35"/>
      <c r="D115" s="35"/>
    </row>
    <row r="116" spans="1:4" x14ac:dyDescent="0.25">
      <c r="A116" s="35"/>
      <c r="B116" s="138"/>
      <c r="C116" s="35"/>
      <c r="D116" s="35"/>
    </row>
    <row r="117" spans="1:4" x14ac:dyDescent="0.25">
      <c r="A117" s="35"/>
      <c r="B117" s="138"/>
      <c r="C117" s="35"/>
      <c r="D117" s="35"/>
    </row>
    <row r="118" spans="1:4" x14ac:dyDescent="0.25">
      <c r="A118" s="35"/>
      <c r="B118" s="138"/>
      <c r="C118" s="35"/>
      <c r="D118" s="35"/>
    </row>
    <row r="119" spans="1:4" x14ac:dyDescent="0.25">
      <c r="A119" s="35"/>
      <c r="B119" s="138"/>
      <c r="C119" s="35"/>
      <c r="D119" s="35"/>
    </row>
    <row r="120" spans="1:4" x14ac:dyDescent="0.25">
      <c r="A120" s="35"/>
      <c r="B120" s="138"/>
      <c r="C120" s="35"/>
      <c r="D120" s="35"/>
    </row>
    <row r="121" spans="1:4" x14ac:dyDescent="0.25">
      <c r="A121" s="35"/>
      <c r="B121" s="138"/>
      <c r="C121" s="35"/>
      <c r="D121" s="35"/>
    </row>
    <row r="122" spans="1:4" x14ac:dyDescent="0.25">
      <c r="A122" s="35"/>
      <c r="B122" s="138"/>
      <c r="C122" s="35"/>
      <c r="D122" s="35"/>
    </row>
    <row r="123" spans="1:4" x14ac:dyDescent="0.25">
      <c r="A123" s="35"/>
      <c r="B123" s="138"/>
      <c r="C123" s="35"/>
      <c r="D123" s="35"/>
    </row>
    <row r="124" spans="1:4" x14ac:dyDescent="0.25">
      <c r="A124" s="35"/>
      <c r="B124" s="138"/>
      <c r="C124" s="35"/>
      <c r="D124" s="35"/>
    </row>
    <row r="125" spans="1:4" x14ac:dyDescent="0.25">
      <c r="A125" s="35"/>
      <c r="B125" s="138"/>
      <c r="C125" s="35"/>
      <c r="D125" s="35"/>
    </row>
    <row r="126" spans="1:4" x14ac:dyDescent="0.25">
      <c r="A126" s="35"/>
      <c r="B126" s="138"/>
      <c r="C126" s="35"/>
      <c r="D126" s="35"/>
    </row>
    <row r="127" spans="1:4" x14ac:dyDescent="0.25">
      <c r="A127" s="35"/>
      <c r="B127" s="138"/>
      <c r="C127" s="35"/>
      <c r="D127" s="35"/>
    </row>
    <row r="128" spans="1:4" x14ac:dyDescent="0.25">
      <c r="A128" s="45"/>
      <c r="B128" s="138"/>
      <c r="C128" s="45"/>
      <c r="D128" s="45"/>
    </row>
    <row r="129" spans="1:4" x14ac:dyDescent="0.25">
      <c r="A129" s="35"/>
      <c r="B129" s="138"/>
      <c r="C129" s="35"/>
      <c r="D129" s="35"/>
    </row>
    <row r="130" spans="1:4" x14ac:dyDescent="0.25">
      <c r="A130" s="35"/>
      <c r="B130" s="138"/>
      <c r="C130" s="35"/>
      <c r="D130" s="35"/>
    </row>
    <row r="131" spans="1:4" x14ac:dyDescent="0.25">
      <c r="A131" s="35"/>
      <c r="B131" s="138"/>
      <c r="C131" s="35"/>
      <c r="D131" s="35"/>
    </row>
    <row r="132" spans="1:4" x14ac:dyDescent="0.25">
      <c r="A132" s="43"/>
      <c r="B132" s="139"/>
      <c r="C132" s="43"/>
      <c r="D132" s="43"/>
    </row>
    <row r="133" spans="1:4" x14ac:dyDescent="0.25">
      <c r="A133" s="35"/>
      <c r="B133" s="138"/>
      <c r="C133" s="35"/>
      <c r="D133" s="35"/>
    </row>
    <row r="134" spans="1:4" x14ac:dyDescent="0.25">
      <c r="A134" s="35"/>
      <c r="B134" s="138"/>
      <c r="C134" s="35"/>
      <c r="D134" s="35"/>
    </row>
    <row r="135" spans="1:4" x14ac:dyDescent="0.25">
      <c r="A135" s="35"/>
      <c r="B135" s="138"/>
      <c r="C135" s="35"/>
      <c r="D135" s="35"/>
    </row>
    <row r="136" spans="1:4" x14ac:dyDescent="0.25">
      <c r="A136" s="35"/>
      <c r="B136" s="138"/>
      <c r="C136" s="35"/>
      <c r="D136" s="35"/>
    </row>
    <row r="137" spans="1:4" x14ac:dyDescent="0.25">
      <c r="A137" s="35"/>
      <c r="B137" s="138"/>
      <c r="C137" s="35"/>
      <c r="D137" s="35"/>
    </row>
    <row r="138" spans="1:4" x14ac:dyDescent="0.25">
      <c r="A138" s="35"/>
      <c r="B138" s="138"/>
      <c r="C138" s="35"/>
      <c r="D138" s="35"/>
    </row>
    <row r="139" spans="1:4" x14ac:dyDescent="0.25">
      <c r="A139" s="35"/>
      <c r="B139" s="138"/>
      <c r="C139" s="35"/>
      <c r="D139" s="35"/>
    </row>
    <row r="140" spans="1:4" x14ac:dyDescent="0.25">
      <c r="A140" s="35"/>
      <c r="B140" s="138"/>
      <c r="C140" s="35"/>
      <c r="D140" s="35"/>
    </row>
    <row r="141" spans="1:4" x14ac:dyDescent="0.25">
      <c r="A141" s="35"/>
      <c r="B141" s="138"/>
      <c r="C141" s="35"/>
      <c r="D141" s="35"/>
    </row>
    <row r="142" spans="1:4" x14ac:dyDescent="0.25">
      <c r="A142" s="35"/>
      <c r="B142" s="138"/>
      <c r="C142" s="35"/>
      <c r="D142" s="35"/>
    </row>
    <row r="143" spans="1:4" x14ac:dyDescent="0.25">
      <c r="A143" s="35"/>
      <c r="B143" s="138"/>
      <c r="C143" s="35"/>
      <c r="D143" s="35"/>
    </row>
    <row r="144" spans="1:4" x14ac:dyDescent="0.25">
      <c r="A144" s="35"/>
      <c r="B144" s="138"/>
      <c r="C144" s="35"/>
      <c r="D144" s="35"/>
    </row>
    <row r="145" spans="1:4" x14ac:dyDescent="0.25">
      <c r="A145" s="35"/>
      <c r="B145" s="138"/>
      <c r="C145" s="35"/>
      <c r="D145" s="35"/>
    </row>
    <row r="146" spans="1:4" x14ac:dyDescent="0.25">
      <c r="A146" s="35"/>
      <c r="B146" s="138"/>
      <c r="C146" s="35"/>
      <c r="D146" s="35"/>
    </row>
    <row r="147" spans="1:4" x14ac:dyDescent="0.25">
      <c r="A147" s="35"/>
      <c r="B147" s="138"/>
      <c r="C147" s="35"/>
      <c r="D147" s="35"/>
    </row>
    <row r="148" spans="1:4" x14ac:dyDescent="0.25">
      <c r="A148" s="35"/>
      <c r="B148" s="138"/>
      <c r="C148" s="35"/>
      <c r="D148" s="35"/>
    </row>
    <row r="149" spans="1:4" x14ac:dyDescent="0.25">
      <c r="A149" s="35"/>
      <c r="B149" s="138"/>
      <c r="C149" s="35"/>
      <c r="D149" s="35"/>
    </row>
    <row r="150" spans="1:4" x14ac:dyDescent="0.25">
      <c r="A150" s="43"/>
      <c r="B150" s="139"/>
      <c r="C150" s="43"/>
      <c r="D150" s="43"/>
    </row>
    <row r="151" spans="1:4" x14ac:dyDescent="0.25">
      <c r="A151" s="35"/>
      <c r="B151" s="138"/>
      <c r="C151" s="35"/>
      <c r="D151" s="35"/>
    </row>
    <row r="152" spans="1:4" x14ac:dyDescent="0.25">
      <c r="A152" s="35"/>
      <c r="B152" s="138"/>
      <c r="C152" s="35"/>
      <c r="D152" s="35"/>
    </row>
    <row r="153" spans="1:4" x14ac:dyDescent="0.25">
      <c r="A153" s="35"/>
      <c r="B153" s="138"/>
      <c r="C153" s="35"/>
      <c r="D153" s="35"/>
    </row>
    <row r="154" spans="1:4" x14ac:dyDescent="0.25">
      <c r="A154" s="35"/>
      <c r="B154" s="138"/>
      <c r="C154" s="35"/>
      <c r="D154" s="35"/>
    </row>
    <row r="155" spans="1:4" x14ac:dyDescent="0.25">
      <c r="A155" s="35"/>
      <c r="B155" s="138"/>
      <c r="C155" s="35"/>
      <c r="D155" s="35"/>
    </row>
    <row r="156" spans="1:4" x14ac:dyDescent="0.25">
      <c r="A156" s="35"/>
      <c r="B156" s="138"/>
      <c r="C156" s="35"/>
      <c r="D156" s="35"/>
    </row>
    <row r="157" spans="1:4" x14ac:dyDescent="0.25">
      <c r="A157" s="35"/>
      <c r="B157" s="138"/>
      <c r="C157" s="35"/>
      <c r="D157" s="35"/>
    </row>
    <row r="158" spans="1:4" x14ac:dyDescent="0.25">
      <c r="A158" s="35"/>
      <c r="B158" s="138"/>
      <c r="C158" s="35"/>
      <c r="D158" s="35"/>
    </row>
    <row r="159" spans="1:4" x14ac:dyDescent="0.25">
      <c r="A159" s="35"/>
      <c r="B159" s="138"/>
      <c r="C159" s="35"/>
      <c r="D159" s="35"/>
    </row>
    <row r="160" spans="1:4" x14ac:dyDescent="0.25">
      <c r="A160" s="35"/>
      <c r="B160" s="138"/>
      <c r="C160" s="35"/>
      <c r="D160" s="35"/>
    </row>
    <row r="161" spans="1:4" x14ac:dyDescent="0.25">
      <c r="A161" s="35"/>
      <c r="B161" s="138"/>
      <c r="C161" s="35"/>
      <c r="D161" s="35"/>
    </row>
    <row r="162" spans="1:4" x14ac:dyDescent="0.25">
      <c r="A162" s="35"/>
      <c r="B162" s="138"/>
      <c r="C162" s="35"/>
      <c r="D162" s="35"/>
    </row>
    <row r="163" spans="1:4" x14ac:dyDescent="0.25">
      <c r="A163" s="35"/>
      <c r="B163" s="138"/>
      <c r="C163" s="35"/>
      <c r="D163" s="35"/>
    </row>
    <row r="164" spans="1:4" x14ac:dyDescent="0.25">
      <c r="A164" s="35"/>
      <c r="B164" s="138"/>
      <c r="C164" s="35"/>
      <c r="D164" s="35"/>
    </row>
    <row r="165" spans="1:4" x14ac:dyDescent="0.25">
      <c r="A165" s="116"/>
      <c r="B165" s="140"/>
      <c r="C165" s="116"/>
      <c r="D165" s="116"/>
    </row>
    <row r="166" spans="1:4" x14ac:dyDescent="0.25">
      <c r="A166" s="116"/>
      <c r="B166" s="140"/>
      <c r="C166" s="116"/>
      <c r="D166" s="116"/>
    </row>
  </sheetData>
  <sheetProtection password="CC6F" sheet="1" objects="1" scenarios="1"/>
  <protectedRanges>
    <protectedRange password="CC6F" sqref="A59:D59" name="Диапазон1"/>
  </protectedRanges>
  <mergeCells count="7">
    <mergeCell ref="A59:D59"/>
    <mergeCell ref="A3:D3"/>
    <mergeCell ref="A4:D4"/>
    <mergeCell ref="A5:D5"/>
    <mergeCell ref="A7:A8"/>
    <mergeCell ref="B7:B8"/>
    <mergeCell ref="C7:D7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 (без целевых)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2024-07-03T05:39:45Z</dcterms:modified>
</cp:coreProperties>
</file>